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164604\Nextcloud\Documents\RA13\Financien\"/>
    </mc:Choice>
  </mc:AlternateContent>
  <xr:revisionPtr revIDLastSave="0" documentId="13_ncr:1_{A52A57D8-ED6F-4A77-89DE-CB7DF2B2135F}" xr6:coauthVersionLast="47" xr6:coauthVersionMax="47" xr10:uidLastSave="{00000000-0000-0000-0000-000000000000}"/>
  <bookViews>
    <workbookView xWindow="-109" yWindow="-109" windowWidth="26301" windowHeight="14169" tabRatio="824" activeTab="3" xr2:uid="{7FEA7F52-9AA7-4A50-8E66-F61970FB2782}"/>
  </bookViews>
  <sheets>
    <sheet name="Voorblad" sheetId="19" r:id="rId1"/>
    <sheet name="Begroting" sheetId="1" r:id="rId2"/>
    <sheet name="Inkomsten" sheetId="2" r:id="rId3"/>
    <sheet name="Eindbalans" sheetId="3" r:id="rId4"/>
    <sheet name="Bonnen" sheetId="4" r:id="rId5"/>
    <sheet name="Declaraties" sheetId="5" r:id="rId6"/>
    <sheet name="Genereren_factuur" sheetId="18" r:id="rId7"/>
  </sheets>
  <definedNames>
    <definedName name="deelnemers_totaal">Inkomsten!$F$17</definedName>
    <definedName name="groepen">Inkomsten!$A$28:$A$36</definedName>
    <definedName name="inkomsten_groepen">Inkomsten!$F$28:$F$36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1" l="1"/>
  <c r="F17" i="1"/>
  <c r="C7" i="1" a="1"/>
  <c r="C7" i="1" s="1"/>
  <c r="A7" i="1" a="1"/>
  <c r="A7" i="1" s="1"/>
  <c r="G8" i="1"/>
  <c r="M3" i="18"/>
  <c r="M4" i="18"/>
  <c r="M5" i="18"/>
  <c r="M6" i="18"/>
  <c r="M7" i="18"/>
  <c r="M8" i="18"/>
  <c r="M9" i="18"/>
  <c r="M10" i="18"/>
  <c r="M2" i="18"/>
  <c r="J3" i="18"/>
  <c r="J4" i="18"/>
  <c r="J5" i="18"/>
  <c r="J6" i="18"/>
  <c r="J7" i="18"/>
  <c r="J8" i="18"/>
  <c r="J9" i="18"/>
  <c r="J10" i="18"/>
  <c r="J2" i="18"/>
  <c r="G3" i="18"/>
  <c r="G4" i="18"/>
  <c r="G5" i="18"/>
  <c r="G6" i="18"/>
  <c r="G7" i="18"/>
  <c r="G8" i="18"/>
  <c r="G9" i="18"/>
  <c r="G10" i="18"/>
  <c r="G2" i="18"/>
  <c r="D3" i="18"/>
  <c r="D4" i="18"/>
  <c r="D5" i="18"/>
  <c r="D6" i="18"/>
  <c r="D7" i="18"/>
  <c r="D8" i="18"/>
  <c r="D9" i="18"/>
  <c r="D10" i="18"/>
  <c r="D2" i="18"/>
  <c r="L4" i="18"/>
  <c r="L9" i="18"/>
  <c r="L7" i="18"/>
  <c r="L2" i="18"/>
  <c r="L8" i="18"/>
  <c r="L3" i="18"/>
  <c r="L6" i="18"/>
  <c r="L10" i="18"/>
  <c r="L5" i="18"/>
  <c r="I4" i="18"/>
  <c r="I9" i="18"/>
  <c r="I7" i="18"/>
  <c r="I2" i="18"/>
  <c r="I8" i="18"/>
  <c r="I3" i="18"/>
  <c r="I6" i="18"/>
  <c r="I10" i="18"/>
  <c r="I5" i="18"/>
  <c r="F4" i="18"/>
  <c r="F9" i="18"/>
  <c r="F7" i="18"/>
  <c r="F2" i="18"/>
  <c r="F8" i="18"/>
  <c r="F3" i="18"/>
  <c r="F6" i="18"/>
  <c r="F10" i="18"/>
  <c r="F5" i="18"/>
  <c r="C4" i="18"/>
  <c r="C9" i="18"/>
  <c r="C7" i="18"/>
  <c r="C2" i="18"/>
  <c r="C8" i="18"/>
  <c r="C3" i="18"/>
  <c r="C6" i="18"/>
  <c r="C10" i="18"/>
  <c r="C5" i="18"/>
  <c r="K4" i="18"/>
  <c r="K9" i="18"/>
  <c r="K7" i="18"/>
  <c r="K2" i="18"/>
  <c r="K8" i="18"/>
  <c r="K3" i="18"/>
  <c r="K6" i="18"/>
  <c r="K10" i="18"/>
  <c r="K5" i="18"/>
  <c r="H4" i="18"/>
  <c r="H9" i="18"/>
  <c r="H7" i="18"/>
  <c r="H2" i="18"/>
  <c r="H8" i="18"/>
  <c r="H3" i="18"/>
  <c r="H6" i="18"/>
  <c r="H10" i="18"/>
  <c r="H5" i="18"/>
  <c r="E4" i="18"/>
  <c r="E9" i="18"/>
  <c r="E7" i="18"/>
  <c r="E2" i="18"/>
  <c r="E8" i="18"/>
  <c r="E3" i="18"/>
  <c r="E6" i="18"/>
  <c r="E10" i="18"/>
  <c r="E5" i="18"/>
  <c r="B4" i="18"/>
  <c r="B9" i="18"/>
  <c r="B7" i="18"/>
  <c r="B2" i="18"/>
  <c r="B8" i="18"/>
  <c r="B3" i="18"/>
  <c r="B6" i="18"/>
  <c r="B10" i="18"/>
  <c r="B5" i="18"/>
  <c r="A26" i="1"/>
  <c r="A25" i="1"/>
  <c r="A24" i="1"/>
  <c r="A23" i="1"/>
  <c r="F29" i="2"/>
  <c r="F30" i="2"/>
  <c r="F31" i="2"/>
  <c r="F32" i="2"/>
  <c r="F33" i="2"/>
  <c r="F34" i="2"/>
  <c r="F35" i="2"/>
  <c r="F36" i="2"/>
  <c r="E29" i="2"/>
  <c r="E30" i="2"/>
  <c r="E31" i="2"/>
  <c r="E32" i="2"/>
  <c r="E33" i="2"/>
  <c r="E34" i="2"/>
  <c r="E35" i="2"/>
  <c r="E36" i="2"/>
  <c r="E28" i="2"/>
  <c r="D29" i="2"/>
  <c r="D30" i="2"/>
  <c r="D31" i="2"/>
  <c r="D32" i="2"/>
  <c r="D33" i="2"/>
  <c r="D34" i="2"/>
  <c r="D35" i="2"/>
  <c r="D36" i="2"/>
  <c r="D28" i="2"/>
  <c r="C36" i="2"/>
  <c r="B36" i="2"/>
  <c r="C29" i="2"/>
  <c r="C30" i="2"/>
  <c r="C31" i="2"/>
  <c r="C32" i="2"/>
  <c r="C33" i="2"/>
  <c r="C34" i="2"/>
  <c r="C35" i="2"/>
  <c r="C28" i="2"/>
  <c r="E17" i="2"/>
  <c r="F16" i="2"/>
  <c r="D17" i="2"/>
  <c r="C17" i="2"/>
  <c r="B17" i="2"/>
  <c r="B29" i="2"/>
  <c r="B30" i="2"/>
  <c r="B31" i="2"/>
  <c r="B32" i="2"/>
  <c r="B33" i="2"/>
  <c r="B34" i="2"/>
  <c r="B35" i="2"/>
  <c r="B28" i="2"/>
  <c r="C27" i="2"/>
  <c r="D27" i="2"/>
  <c r="E27" i="2"/>
  <c r="B27" i="2"/>
  <c r="C20" i="2"/>
  <c r="D20" i="2"/>
  <c r="E20" i="2"/>
  <c r="B20" i="2"/>
  <c r="F30" i="4"/>
  <c r="B19" i="5" l="1"/>
  <c r="F9" i="2"/>
  <c r="F10" i="2"/>
  <c r="F11" i="2"/>
  <c r="F12" i="2"/>
  <c r="F13" i="2"/>
  <c r="F14" i="2"/>
  <c r="F15" i="2"/>
  <c r="F8" i="2"/>
  <c r="F17" i="2" s="1"/>
  <c r="B25" i="1" l="1"/>
  <c r="B21" i="5"/>
  <c r="B20" i="5"/>
  <c r="B18" i="5"/>
  <c r="B25" i="5"/>
  <c r="B24" i="5"/>
  <c r="B23" i="5"/>
  <c r="B22" i="5"/>
  <c r="B15" i="5"/>
  <c r="B26" i="1"/>
  <c r="B24" i="1"/>
  <c r="B23" i="1"/>
  <c r="A3" i="2"/>
  <c r="A3" i="4"/>
  <c r="B17" i="5"/>
  <c r="B16" i="5"/>
  <c r="B27" i="5" l="1"/>
  <c r="F20" i="3"/>
  <c r="E37" i="2"/>
  <c r="C37" i="2"/>
  <c r="D37" i="2"/>
  <c r="B37" i="2"/>
  <c r="A3" i="3"/>
  <c r="A3" i="5"/>
  <c r="B28" i="1"/>
  <c r="F28" i="2"/>
  <c r="C18" i="1" l="1"/>
  <c r="G23" i="1" s="1"/>
  <c r="F37" i="2"/>
  <c r="B7" i="3" s="1"/>
  <c r="B20" i="3" s="1"/>
  <c r="G18" i="1"/>
  <c r="G24" i="1" l="1"/>
  <c r="G26" i="1" s="1"/>
  <c r="D23" i="3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<sst xmlns="http://schemas.openxmlformats.org/spreadsheetml/2006/main" count="109" uniqueCount="81">
  <si>
    <t>Inkomsten:</t>
  </si>
  <si>
    <t>Uitgave begroot</t>
  </si>
  <si>
    <t>Beatrix</t>
  </si>
  <si>
    <t>De Oude Tip</t>
  </si>
  <si>
    <t>Franciscus</t>
  </si>
  <si>
    <t>Stella Maris</t>
  </si>
  <si>
    <t>Terwindtvaarders</t>
  </si>
  <si>
    <t>Totaal</t>
  </si>
  <si>
    <t>Aantal personen:</t>
  </si>
  <si>
    <t>Inkomsten</t>
  </si>
  <si>
    <t>Totaal:</t>
  </si>
  <si>
    <t>Aantallen per groep</t>
  </si>
  <si>
    <t>Scouting groep</t>
  </si>
  <si>
    <t>BSM</t>
  </si>
  <si>
    <t>Nederweert</t>
  </si>
  <si>
    <t>Philipsgroep</t>
  </si>
  <si>
    <t>Kosten per persoon:</t>
  </si>
  <si>
    <t>Kosten per scoutinggroep</t>
  </si>
  <si>
    <t>Uitgaven</t>
  </si>
  <si>
    <t>Omschrijving</t>
  </si>
  <si>
    <t>Bedrag</t>
  </si>
  <si>
    <t>Omschijving</t>
  </si>
  <si>
    <t>Boeknr</t>
  </si>
  <si>
    <t>Bijdrage groepen</t>
  </si>
  <si>
    <t>Totale Inkomsten</t>
  </si>
  <si>
    <t>Totale uitgaven</t>
  </si>
  <si>
    <t>Te kort of overschot:</t>
  </si>
  <si>
    <t>Bon nr.</t>
  </si>
  <si>
    <t>Betaald door</t>
  </si>
  <si>
    <t>Bon</t>
  </si>
  <si>
    <t>BEA</t>
  </si>
  <si>
    <t>Betaald door:</t>
  </si>
  <si>
    <t>Bedrag:</t>
  </si>
  <si>
    <t>Naam rek.nr.</t>
  </si>
  <si>
    <t>Rekening nr.</t>
  </si>
  <si>
    <t>Begroting [Activiteit]</t>
  </si>
  <si>
    <t>Groep</t>
  </si>
  <si>
    <t>Deelnemersgroep 1</t>
  </si>
  <si>
    <t>Deelnemersgroep 2</t>
  </si>
  <si>
    <t>Deelnemersgroep 3</t>
  </si>
  <si>
    <t>Deelnemersgroep 4</t>
  </si>
  <si>
    <t>Kosten</t>
  </si>
  <si>
    <t>Jan van Gent</t>
  </si>
  <si>
    <t>Locatie</t>
  </si>
  <si>
    <t>Voeding</t>
  </si>
  <si>
    <t>[Datum]</t>
  </si>
  <si>
    <t>Eindbalans</t>
  </si>
  <si>
    <t>Bonnen</t>
  </si>
  <si>
    <t>Opmerkingen</t>
  </si>
  <si>
    <t>groep</t>
  </si>
  <si>
    <t>beschrijving_1</t>
  </si>
  <si>
    <t>prijs_1</t>
  </si>
  <si>
    <t>stuks_1</t>
  </si>
  <si>
    <t>beschrijving_2</t>
  </si>
  <si>
    <t>prijs_2</t>
  </si>
  <si>
    <t>stuks_2</t>
  </si>
  <si>
    <t>beschrijving_3</t>
  </si>
  <si>
    <t>prijs_3</t>
  </si>
  <si>
    <t>stuks_3</t>
  </si>
  <si>
    <t>beschrijving_4</t>
  </si>
  <si>
    <t>prijs_4</t>
  </si>
  <si>
    <t>stuks_4</t>
  </si>
  <si>
    <t>FRA</t>
  </si>
  <si>
    <t>DOT</t>
  </si>
  <si>
    <t>TWV</t>
  </si>
  <si>
    <t>PHG</t>
  </si>
  <si>
    <t>SM</t>
  </si>
  <si>
    <t>NDW</t>
  </si>
  <si>
    <t>JVG</t>
  </si>
  <si>
    <t>Onvoorzien</t>
  </si>
  <si>
    <t>Hier niks aanpassen</t>
  </si>
  <si>
    <t>Regionale Admiraliteit 13</t>
  </si>
  <si>
    <t>&lt;Activiteit&gt;</t>
  </si>
  <si>
    <t>&lt;Jaar&gt;</t>
  </si>
  <si>
    <t>Vul de gele cellen aan om de begroting/ eindbalans af te maken</t>
  </si>
  <si>
    <t>Begroting / Eindbalans</t>
  </si>
  <si>
    <t>Overzicht declaraties</t>
  </si>
  <si>
    <t>Vul hier de namen + rekening nr. Van de declaranten in zodat deze betaald kunnen worden door de penningmeester.</t>
  </si>
  <si>
    <t>Het totaalbedrag wordt groen als alle bonnen zijn opgegeven</t>
  </si>
  <si>
    <t>Deze tab hoeft alleen ingevuld te worden als de organisatie zelf de bonnen verzamelt.</t>
  </si>
  <si>
    <t>Match de kolom "Betaald door" in deze tab met de kolom in de tab "Bonnen" en de bedragen worden automatisch opgeteld.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</si>
</sst>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  <numFmt numFmtId="165" formatCode="_ [$€-413]\ * #,##0.00_ ;_ [$€-413]\ * \-#,##0.00_ ;_ [$€-413]\ * &quot;-&quot;??_ ;_ @_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26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0" fontId="10" fillId="0" borderId="0" applyNumberFormat="0" applyFill="0" applyBorder="0" applyAlignment="0" applyProtection="0"/>
    <xf numFmtId="9" fontId="3" fillId="0" borderId="0" applyFont="0" applyFill="0" applyBorder="0" applyAlignment="0" applyProtection="0"/>
  </cellStyleXfs>
  <cellXfs count="121">
    <xf numFmtId="0" fontId="0" fillId="0" borderId="0" xfId="0"/>
    <xf numFmtId="0" fontId="6" fillId="0" borderId="0" xfId="0" applyFont="1"/>
    <xf numFmtId="44" fontId="0" fillId="0" borderId="0" xfId="0" applyNumberFormat="1"/>
    <xf numFmtId="0" fontId="8" fillId="0" borderId="0" xfId="0" applyFont="1"/>
    <xf numFmtId="44" fontId="6" fillId="0" borderId="1" xfId="1" applyFont="1" applyBorder="1"/>
    <xf numFmtId="44" fontId="6" fillId="0" borderId="1" xfId="0" applyNumberFormat="1" applyFont="1" applyBorder="1"/>
    <xf numFmtId="44" fontId="5" fillId="3" borderId="1" xfId="1" applyFont="1" applyFill="1" applyBorder="1"/>
    <xf numFmtId="44" fontId="6" fillId="0" borderId="0" xfId="0" applyNumberFormat="1" applyFont="1"/>
    <xf numFmtId="44" fontId="0" fillId="0" borderId="0" xfId="1" applyFont="1"/>
    <xf numFmtId="0" fontId="1" fillId="0" borderId="1" xfId="0" applyFont="1" applyBorder="1" applyAlignment="1">
      <alignment vertical="top" wrapText="1"/>
    </xf>
    <xf numFmtId="0" fontId="0" fillId="0" borderId="1" xfId="0" applyBorder="1"/>
    <xf numFmtId="44" fontId="1" fillId="0" borderId="1" xfId="0" applyNumberFormat="1" applyFont="1" applyBorder="1" applyAlignment="1">
      <alignment vertical="top" wrapText="1"/>
    </xf>
    <xf numFmtId="164" fontId="0" fillId="0" borderId="1" xfId="0" applyNumberFormat="1" applyBorder="1"/>
    <xf numFmtId="0" fontId="2" fillId="2" borderId="1" xfId="0" applyFont="1" applyFill="1" applyBorder="1" applyAlignment="1">
      <alignment vertical="top" wrapText="1"/>
    </xf>
    <xf numFmtId="44" fontId="2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0" fillId="2" borderId="1" xfId="0" applyFill="1" applyBorder="1"/>
    <xf numFmtId="44" fontId="0" fillId="0" borderId="1" xfId="0" applyNumberFormat="1" applyBorder="1"/>
    <xf numFmtId="0" fontId="4" fillId="2" borderId="1" xfId="0" applyFont="1" applyFill="1" applyBorder="1"/>
    <xf numFmtId="0" fontId="0" fillId="0" borderId="0" xfId="0" quotePrefix="1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4" fontId="0" fillId="0" borderId="1" xfId="1" applyFont="1" applyBorder="1"/>
    <xf numFmtId="44" fontId="4" fillId="2" borderId="1" xfId="0" applyNumberFormat="1" applyFont="1" applyFill="1" applyBorder="1"/>
    <xf numFmtId="44" fontId="4" fillId="2" borderId="1" xfId="1" applyFont="1" applyFill="1" applyBorder="1"/>
    <xf numFmtId="0" fontId="7" fillId="4" borderId="1" xfId="0" applyFont="1" applyFill="1" applyBorder="1"/>
    <xf numFmtId="0" fontId="5" fillId="4" borderId="1" xfId="0" applyFont="1" applyFill="1" applyBorder="1" applyAlignment="1">
      <alignment horizontal="center" vertical="center"/>
    </xf>
    <xf numFmtId="0" fontId="8" fillId="4" borderId="1" xfId="0" applyFont="1" applyFill="1" applyBorder="1"/>
    <xf numFmtId="0" fontId="5" fillId="4" borderId="1" xfId="0" applyFont="1" applyFill="1" applyBorder="1"/>
    <xf numFmtId="44" fontId="5" fillId="4" borderId="1" xfId="0" applyNumberFormat="1" applyFont="1" applyFill="1" applyBorder="1"/>
    <xf numFmtId="44" fontId="5" fillId="4" borderId="1" xfId="1" applyFont="1" applyFill="1" applyBorder="1"/>
    <xf numFmtId="44" fontId="0" fillId="0" borderId="2" xfId="1" applyFont="1" applyBorder="1" applyAlignment="1"/>
    <xf numFmtId="0" fontId="0" fillId="2" borderId="4" xfId="0" applyFill="1" applyBorder="1"/>
    <xf numFmtId="0" fontId="6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center" vertical="center"/>
    </xf>
    <xf numFmtId="0" fontId="12" fillId="0" borderId="0" xfId="0" applyFont="1"/>
    <xf numFmtId="44" fontId="0" fillId="0" borderId="2" xfId="1" applyFont="1" applyBorder="1"/>
    <xf numFmtId="0" fontId="5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1" xfId="0" quotePrefix="1" applyFont="1" applyFill="1" applyBorder="1" applyAlignment="1">
      <alignment horizontal="center" vertical="center"/>
    </xf>
    <xf numFmtId="44" fontId="6" fillId="5" borderId="1" xfId="1" applyFont="1" applyFill="1" applyBorder="1"/>
    <xf numFmtId="0" fontId="1" fillId="5" borderId="1" xfId="0" applyFont="1" applyFill="1" applyBorder="1" applyAlignment="1">
      <alignment vertical="top" wrapText="1"/>
    </xf>
    <xf numFmtId="165" fontId="1" fillId="5" borderId="1" xfId="0" applyNumberFormat="1" applyFont="1" applyFill="1" applyBorder="1" applyAlignment="1">
      <alignment horizontal="left" vertical="top" wrapText="1"/>
    </xf>
    <xf numFmtId="44" fontId="1" fillId="5" borderId="1" xfId="0" applyNumberFormat="1" applyFont="1" applyFill="1" applyBorder="1" applyAlignment="1">
      <alignment vertical="top" wrapText="1"/>
    </xf>
    <xf numFmtId="44" fontId="1" fillId="5" borderId="1" xfId="1" applyFont="1" applyFill="1" applyBorder="1" applyAlignment="1">
      <alignment vertical="top" wrapText="1"/>
    </xf>
    <xf numFmtId="0" fontId="0" fillId="5" borderId="1" xfId="0" applyFill="1" applyBorder="1"/>
    <xf numFmtId="9" fontId="0" fillId="0" borderId="1" xfId="3" applyFont="1" applyBorder="1"/>
    <xf numFmtId="44" fontId="0" fillId="5" borderId="1" xfId="0" applyNumberFormat="1" applyFill="1" applyBorder="1"/>
    <xf numFmtId="44" fontId="0" fillId="5" borderId="1" xfId="1" applyFont="1" applyFill="1" applyBorder="1"/>
    <xf numFmtId="0" fontId="0" fillId="5" borderId="1" xfId="0" applyFill="1" applyBorder="1" applyAlignment="1">
      <alignment horizontal="center" vertical="center"/>
    </xf>
    <xf numFmtId="0" fontId="12" fillId="5" borderId="1" xfId="2" quotePrefix="1" applyFont="1" applyFill="1" applyBorder="1" applyAlignment="1">
      <alignment horizontal="center" vertical="center"/>
    </xf>
    <xf numFmtId="0" fontId="12" fillId="5" borderId="1" xfId="2" applyFont="1" applyFill="1" applyBorder="1" applyAlignment="1">
      <alignment horizontal="center" vertical="center"/>
    </xf>
    <xf numFmtId="0" fontId="0" fillId="5" borderId="1" xfId="0" quotePrefix="1" applyFill="1" applyBorder="1" applyAlignment="1">
      <alignment horizontal="center" vertical="center"/>
    </xf>
    <xf numFmtId="0" fontId="0" fillId="5" borderId="1" xfId="0" quotePrefix="1" applyFill="1" applyBorder="1"/>
    <xf numFmtId="0" fontId="12" fillId="5" borderId="1" xfId="0" quotePrefix="1" applyFont="1" applyFill="1" applyBorder="1" applyAlignment="1">
      <alignment horizontal="center" vertical="center"/>
    </xf>
    <xf numFmtId="0" fontId="0" fillId="5" borderId="6" xfId="0" applyFill="1" applyBorder="1"/>
    <xf numFmtId="0" fontId="0" fillId="5" borderId="5" xfId="0" applyFill="1" applyBorder="1"/>
    <xf numFmtId="0" fontId="0" fillId="5" borderId="7" xfId="0" applyFill="1" applyBorder="1"/>
    <xf numFmtId="0" fontId="0" fillId="5" borderId="7" xfId="0" quotePrefix="1" applyFill="1" applyBorder="1"/>
    <xf numFmtId="0" fontId="4" fillId="0" borderId="0" xfId="0" applyFont="1" applyAlignment="1">
      <alignment vertical="top"/>
    </xf>
    <xf numFmtId="0" fontId="1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5" borderId="0" xfId="0" applyFill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0" fillId="2" borderId="2" xfId="0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2" xfId="0" applyFill="1" applyBorder="1" applyAlignment="1">
      <alignment horizontal="left"/>
    </xf>
    <xf numFmtId="0" fontId="0" fillId="5" borderId="3" xfId="0" applyFill="1" applyBorder="1" applyAlignment="1">
      <alignment horizontal="left"/>
    </xf>
    <xf numFmtId="0" fontId="0" fillId="5" borderId="4" xfId="0" applyFill="1" applyBorder="1" applyAlignment="1">
      <alignment horizontal="left"/>
    </xf>
    <xf numFmtId="0" fontId="9" fillId="2" borderId="8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0" fillId="0" borderId="8" xfId="0" applyBorder="1" applyAlignment="1">
      <alignment horizontal="center"/>
    </xf>
    <xf numFmtId="0" fontId="16" fillId="0" borderId="8" xfId="0" applyFont="1" applyBorder="1" applyAlignment="1">
      <alignment horizontal="center" vertical="top"/>
    </xf>
    <xf numFmtId="0" fontId="16" fillId="0" borderId="0" xfId="0" applyFont="1" applyAlignment="1">
      <alignment horizontal="center" vertical="top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2" xfId="0" applyBorder="1" applyAlignment="1">
      <alignment horizontal="center" wrapText="1"/>
    </xf>
    <xf numFmtId="0" fontId="16" fillId="0" borderId="9" xfId="0" applyFont="1" applyBorder="1" applyAlignment="1">
      <alignment horizontal="center" vertical="top"/>
    </xf>
    <xf numFmtId="0" fontId="16" fillId="0" borderId="10" xfId="0" applyFont="1" applyBorder="1" applyAlignment="1">
      <alignment horizontal="center" vertical="top"/>
    </xf>
    <xf numFmtId="0" fontId="16" fillId="0" borderId="11" xfId="0" applyFont="1" applyBorder="1" applyAlignment="1">
      <alignment horizontal="center" vertical="top"/>
    </xf>
    <xf numFmtId="0" fontId="16" fillId="0" borderId="13" xfId="0" applyFont="1" applyBorder="1" applyAlignment="1">
      <alignment horizontal="center" vertical="top"/>
    </xf>
    <xf numFmtId="0" fontId="16" fillId="0" borderId="14" xfId="0" applyFont="1" applyBorder="1" applyAlignment="1">
      <alignment horizontal="center" vertical="top"/>
    </xf>
    <xf numFmtId="0" fontId="16" fillId="0" borderId="15" xfId="0" applyFont="1" applyBorder="1" applyAlignment="1">
      <alignment horizontal="center" vertical="top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14" fillId="6" borderId="0" xfId="0" applyFont="1" applyFill="1" applyAlignment="1">
      <alignment horizontal="center" vertical="center"/>
    </xf>
  </cellXfs>
  <cellStyles count="4">
    <cellStyle name="Currency" xfId="1" builtinId="4"/>
    <cellStyle name="Hyperlink" xfId="2" builtinId="8"/>
    <cellStyle name="Normal" xfId="0" builtinId="0"/>
    <cellStyle name="Percent" xfId="3" builtinId="5"/>
  </cellStyles>
  <dxfs count="7"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microsoft.com/office/2017/06/relationships/rdRichValue" Target="richData/rdrichvalue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22/10/relationships/richValueRel" Target="richData/richValueRel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microsoft.com/office/2017/06/relationships/rdRichValueTypes" Target="richData/rdRichValueTypes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E3E8F-0A75-41B5-A1D6-ECD4C5921BDB}">
  <dimension ref="B4:H42"/>
  <sheetViews>
    <sheetView view="pageLayout" zoomScaleNormal="100" workbookViewId="0">
      <selection activeCell="H37" sqref="H37"/>
    </sheetView>
  </sheetViews>
  <sheetFormatPr defaultRowHeight="14.3" x14ac:dyDescent="0.25"/>
  <sheetData>
    <row r="4" spans="3:7" x14ac:dyDescent="0.25">
      <c r="C4" s="61" t="s">
        <v>71</v>
      </c>
      <c r="D4" s="61"/>
      <c r="E4" s="61"/>
      <c r="F4" s="61"/>
      <c r="G4" s="61"/>
    </row>
    <row r="5" spans="3:7" x14ac:dyDescent="0.25">
      <c r="C5" s="61"/>
      <c r="D5" s="61"/>
      <c r="E5" s="61"/>
      <c r="F5" s="61"/>
      <c r="G5" s="61"/>
    </row>
    <row r="6" spans="3:7" x14ac:dyDescent="0.25">
      <c r="C6" s="61"/>
      <c r="D6" s="61"/>
      <c r="E6" s="61"/>
      <c r="F6" s="61"/>
      <c r="G6" s="61"/>
    </row>
    <row r="8" spans="3:7" x14ac:dyDescent="0.25">
      <c r="D8" s="62" t="s">
        <v>72</v>
      </c>
      <c r="E8" s="62"/>
      <c r="F8" s="62"/>
    </row>
    <row r="9" spans="3:7" x14ac:dyDescent="0.25">
      <c r="D9" s="62" t="s">
        <v>73</v>
      </c>
      <c r="E9" s="62"/>
      <c r="F9" s="62"/>
    </row>
    <row r="15" spans="3:7" x14ac:dyDescent="0.25">
      <c r="C15" s="62" t="e" vm="1">
        <v>#VALUE!</v>
      </c>
      <c r="D15" s="62"/>
      <c r="E15" s="62"/>
      <c r="F15" s="62"/>
      <c r="G15" s="62"/>
    </row>
    <row r="16" spans="3:7" x14ac:dyDescent="0.25">
      <c r="C16" s="62"/>
      <c r="D16" s="62"/>
      <c r="E16" s="62"/>
      <c r="F16" s="62"/>
      <c r="G16" s="62"/>
    </row>
    <row r="17" spans="3:7" x14ac:dyDescent="0.25">
      <c r="C17" s="62"/>
      <c r="D17" s="62"/>
      <c r="E17" s="62"/>
      <c r="F17" s="62"/>
      <c r="G17" s="62"/>
    </row>
    <row r="18" spans="3:7" x14ac:dyDescent="0.25">
      <c r="C18" s="62"/>
      <c r="D18" s="62"/>
      <c r="E18" s="62"/>
      <c r="F18" s="62"/>
      <c r="G18" s="62"/>
    </row>
    <row r="19" spans="3:7" x14ac:dyDescent="0.25">
      <c r="C19" s="62"/>
      <c r="D19" s="62"/>
      <c r="E19" s="62"/>
      <c r="F19" s="62"/>
      <c r="G19" s="62"/>
    </row>
    <row r="20" spans="3:7" x14ac:dyDescent="0.25">
      <c r="C20" s="62"/>
      <c r="D20" s="62"/>
      <c r="E20" s="62"/>
      <c r="F20" s="62"/>
      <c r="G20" s="62"/>
    </row>
    <row r="21" spans="3:7" x14ac:dyDescent="0.25">
      <c r="C21" s="62"/>
      <c r="D21" s="62"/>
      <c r="E21" s="62"/>
      <c r="F21" s="62"/>
      <c r="G21" s="62"/>
    </row>
    <row r="22" spans="3:7" x14ac:dyDescent="0.25">
      <c r="C22" s="62"/>
      <c r="D22" s="62"/>
      <c r="E22" s="62"/>
      <c r="F22" s="62"/>
      <c r="G22" s="62"/>
    </row>
    <row r="23" spans="3:7" x14ac:dyDescent="0.25">
      <c r="C23" s="62"/>
      <c r="D23" s="62"/>
      <c r="E23" s="62"/>
      <c r="F23" s="62"/>
      <c r="G23" s="62"/>
    </row>
    <row r="24" spans="3:7" x14ac:dyDescent="0.25">
      <c r="C24" s="62"/>
      <c r="D24" s="62"/>
      <c r="E24" s="62"/>
      <c r="F24" s="62"/>
      <c r="G24" s="62"/>
    </row>
    <row r="25" spans="3:7" x14ac:dyDescent="0.25">
      <c r="C25" s="62"/>
      <c r="D25" s="62"/>
      <c r="E25" s="62"/>
      <c r="F25" s="62"/>
      <c r="G25" s="62"/>
    </row>
    <row r="26" spans="3:7" x14ac:dyDescent="0.25">
      <c r="C26" s="62"/>
      <c r="D26" s="62"/>
      <c r="E26" s="62"/>
      <c r="F26" s="62"/>
      <c r="G26" s="62"/>
    </row>
    <row r="27" spans="3:7" x14ac:dyDescent="0.25">
      <c r="C27" s="62"/>
      <c r="D27" s="62"/>
      <c r="E27" s="62"/>
      <c r="F27" s="62"/>
      <c r="G27" s="62"/>
    </row>
    <row r="28" spans="3:7" x14ac:dyDescent="0.25">
      <c r="C28" s="62"/>
      <c r="D28" s="62"/>
      <c r="E28" s="62"/>
      <c r="F28" s="62"/>
      <c r="G28" s="62"/>
    </row>
    <row r="40" spans="2:8" x14ac:dyDescent="0.25">
      <c r="C40" s="61" t="s">
        <v>75</v>
      </c>
      <c r="D40" s="61"/>
      <c r="E40" s="61"/>
      <c r="F40" s="61"/>
      <c r="G40" s="61"/>
    </row>
    <row r="41" spans="2:8" x14ac:dyDescent="0.25">
      <c r="C41" s="61"/>
      <c r="D41" s="61"/>
      <c r="E41" s="61"/>
      <c r="F41" s="61"/>
      <c r="G41" s="61"/>
    </row>
    <row r="42" spans="2:8" x14ac:dyDescent="0.25">
      <c r="B42" s="63" t="s">
        <v>74</v>
      </c>
      <c r="C42" s="63"/>
      <c r="D42" s="63"/>
      <c r="E42" s="63"/>
      <c r="F42" s="63"/>
      <c r="G42" s="63"/>
      <c r="H42" s="63"/>
    </row>
  </sheetData>
  <mergeCells count="6">
    <mergeCell ref="C4:G6"/>
    <mergeCell ref="D8:F8"/>
    <mergeCell ref="D9:F9"/>
    <mergeCell ref="C15:G28"/>
    <mergeCell ref="B42:H42"/>
    <mergeCell ref="C40:G41"/>
  </mergeCells>
  <pageMargins left="1" right="1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60C39-F3A9-4853-8DE6-6A677F8DC018}">
  <sheetPr>
    <tabColor theme="5" tint="0.39997558519241921"/>
  </sheetPr>
  <dimension ref="A2:I31"/>
  <sheetViews>
    <sheetView zoomScaleNormal="100" workbookViewId="0">
      <selection activeCell="A2" sqref="A2:G2"/>
    </sheetView>
  </sheetViews>
  <sheetFormatPr defaultRowHeight="14.3" x14ac:dyDescent="0.25"/>
  <cols>
    <col min="1" max="1" width="18.875" customWidth="1"/>
    <col min="2" max="2" width="3.125" customWidth="1"/>
    <col min="3" max="3" width="11.125" customWidth="1"/>
    <col min="5" max="5" width="18.625" customWidth="1"/>
    <col min="6" max="6" width="15.375" customWidth="1"/>
    <col min="7" max="7" width="11" bestFit="1" customWidth="1"/>
  </cols>
  <sheetData>
    <row r="2" spans="1:9" ht="23.8" x14ac:dyDescent="0.4">
      <c r="A2" s="69" t="s">
        <v>35</v>
      </c>
      <c r="B2" s="69"/>
      <c r="C2" s="69"/>
      <c r="D2" s="69"/>
      <c r="E2" s="69"/>
      <c r="F2" s="69"/>
      <c r="G2" s="69"/>
    </row>
    <row r="3" spans="1:9" x14ac:dyDescent="0.25">
      <c r="A3" s="65" t="s">
        <v>45</v>
      </c>
      <c r="B3" s="65"/>
      <c r="C3" s="65"/>
      <c r="D3" s="65"/>
      <c r="E3" s="65"/>
      <c r="F3" s="65"/>
      <c r="G3" s="65"/>
    </row>
    <row r="4" spans="1:9" x14ac:dyDescent="0.25">
      <c r="A4" s="20"/>
      <c r="B4" s="20"/>
      <c r="C4" s="20"/>
      <c r="D4" s="20"/>
      <c r="E4" s="20"/>
      <c r="F4" s="20"/>
      <c r="G4" s="20"/>
    </row>
    <row r="6" spans="1:9" x14ac:dyDescent="0.25">
      <c r="A6" s="66" t="s">
        <v>0</v>
      </c>
      <c r="B6" s="67"/>
      <c r="C6" s="68"/>
      <c r="E6" s="70" t="s">
        <v>1</v>
      </c>
      <c r="F6" s="71"/>
      <c r="G6" s="72"/>
    </row>
    <row r="7" spans="1:9" x14ac:dyDescent="0.25">
      <c r="A7" s="9" t="str" cm="1">
        <f t="array" ref="A7:A15">groepen</f>
        <v>Beatrix</v>
      </c>
      <c r="B7" s="9"/>
      <c r="C7" s="11" cm="1">
        <f t="array" ref="C7:C15">inkomsten_groepen</f>
        <v>835</v>
      </c>
      <c r="E7" s="42" t="s">
        <v>43</v>
      </c>
      <c r="F7" s="43"/>
      <c r="G7" s="44">
        <v>1000</v>
      </c>
      <c r="I7" s="8"/>
    </row>
    <row r="8" spans="1:9" x14ac:dyDescent="0.25">
      <c r="A8" s="9" t="str">
        <v>BSM</v>
      </c>
      <c r="B8" s="9"/>
      <c r="C8" s="11">
        <v>610</v>
      </c>
      <c r="E8" s="42" t="s">
        <v>44</v>
      </c>
      <c r="F8" s="45">
        <v>20</v>
      </c>
      <c r="G8" s="44">
        <f>F8*deelnemers_totaal</f>
        <v>2920</v>
      </c>
    </row>
    <row r="9" spans="1:9" x14ac:dyDescent="0.25">
      <c r="A9" s="9" t="str">
        <v>De Oude Tip</v>
      </c>
      <c r="B9" s="9"/>
      <c r="C9" s="11">
        <v>505</v>
      </c>
      <c r="E9" s="42"/>
      <c r="F9" s="42"/>
      <c r="G9" s="44"/>
    </row>
    <row r="10" spans="1:9" x14ac:dyDescent="0.25">
      <c r="A10" s="9" t="str">
        <v>Franciscus</v>
      </c>
      <c r="B10" s="9"/>
      <c r="C10" s="11">
        <v>600</v>
      </c>
      <c r="E10" s="42"/>
      <c r="F10" s="42"/>
      <c r="G10" s="44"/>
    </row>
    <row r="11" spans="1:9" x14ac:dyDescent="0.25">
      <c r="A11" s="9" t="str">
        <v>Nederweert</v>
      </c>
      <c r="B11" s="9"/>
      <c r="C11" s="11">
        <v>145</v>
      </c>
      <c r="E11" s="46"/>
      <c r="F11" s="46"/>
      <c r="G11" s="44"/>
    </row>
    <row r="12" spans="1:9" x14ac:dyDescent="0.25">
      <c r="A12" s="9" t="str">
        <v>Philipsgroep</v>
      </c>
      <c r="B12" s="9"/>
      <c r="C12" s="11">
        <v>545</v>
      </c>
      <c r="E12" s="46"/>
      <c r="F12" s="46"/>
      <c r="G12" s="44"/>
      <c r="I12" s="8"/>
    </row>
    <row r="13" spans="1:9" x14ac:dyDescent="0.25">
      <c r="A13" s="9" t="str">
        <v>Stella Maris</v>
      </c>
      <c r="B13" s="9"/>
      <c r="C13" s="11">
        <v>665</v>
      </c>
      <c r="E13" s="46"/>
      <c r="F13" s="46"/>
      <c r="G13" s="44"/>
    </row>
    <row r="14" spans="1:9" x14ac:dyDescent="0.25">
      <c r="A14" s="9" t="str">
        <v>Terwindtvaarders</v>
      </c>
      <c r="B14" s="9"/>
      <c r="C14" s="11">
        <v>740</v>
      </c>
      <c r="E14" s="46"/>
      <c r="F14" s="46"/>
      <c r="G14" s="44"/>
    </row>
    <row r="15" spans="1:9" x14ac:dyDescent="0.25">
      <c r="A15" s="10" t="str">
        <v>Jan van Gent</v>
      </c>
      <c r="B15" s="10"/>
      <c r="C15" s="12">
        <v>0</v>
      </c>
      <c r="E15" s="42"/>
      <c r="F15" s="42"/>
      <c r="G15" s="45"/>
    </row>
    <row r="16" spans="1:9" x14ac:dyDescent="0.25">
      <c r="A16" s="10"/>
      <c r="B16" s="10"/>
      <c r="C16" s="10"/>
      <c r="E16" s="46"/>
      <c r="F16" s="46"/>
      <c r="G16" s="46"/>
    </row>
    <row r="17" spans="1:7" x14ac:dyDescent="0.25">
      <c r="A17" s="10"/>
      <c r="B17" s="10"/>
      <c r="C17" s="10"/>
      <c r="E17" s="10" t="s">
        <v>69</v>
      </c>
      <c r="F17" s="47">
        <f>10%</f>
        <v>0.1</v>
      </c>
      <c r="G17" s="17">
        <f>F17*SUM(G7:G16)</f>
        <v>392</v>
      </c>
    </row>
    <row r="18" spans="1:7" x14ac:dyDescent="0.25">
      <c r="A18" s="13" t="s">
        <v>7</v>
      </c>
      <c r="B18" s="13"/>
      <c r="C18" s="14">
        <f>SUM(C7:C17)</f>
        <v>4645</v>
      </c>
      <c r="E18" s="13" t="s">
        <v>7</v>
      </c>
      <c r="F18" s="15"/>
      <c r="G18" s="14">
        <f>SUM(G7:G17)</f>
        <v>4312</v>
      </c>
    </row>
    <row r="22" spans="1:7" x14ac:dyDescent="0.25">
      <c r="A22" s="73" t="s">
        <v>8</v>
      </c>
      <c r="B22" s="73"/>
      <c r="C22" s="73"/>
      <c r="F22" s="64" t="s">
        <v>7</v>
      </c>
      <c r="G22" s="64"/>
    </row>
    <row r="23" spans="1:7" x14ac:dyDescent="0.25">
      <c r="A23" s="10" t="str">
        <f>Inkomsten!B7</f>
        <v>Deelnemersgroep 1</v>
      </c>
      <c r="B23" s="65">
        <f>(Inkomsten!B17)</f>
        <v>91</v>
      </c>
      <c r="C23" s="65"/>
      <c r="F23" s="10" t="s">
        <v>9</v>
      </c>
      <c r="G23" s="17">
        <f>C18</f>
        <v>4645</v>
      </c>
    </row>
    <row r="24" spans="1:7" x14ac:dyDescent="0.25">
      <c r="A24" s="10" t="str">
        <f>Inkomsten!C7</f>
        <v>Deelnemersgroep 2</v>
      </c>
      <c r="B24" s="65">
        <f>(Inkomsten!C17)</f>
        <v>14</v>
      </c>
      <c r="C24" s="65"/>
      <c r="F24" s="10" t="s">
        <v>1</v>
      </c>
      <c r="G24" s="17">
        <f>G18</f>
        <v>4312</v>
      </c>
    </row>
    <row r="25" spans="1:7" x14ac:dyDescent="0.25">
      <c r="A25" s="10" t="str">
        <f>Inkomsten!D7</f>
        <v>Deelnemersgroep 3</v>
      </c>
      <c r="B25" s="65">
        <f>(Inkomsten!D17)</f>
        <v>9</v>
      </c>
      <c r="C25" s="65"/>
      <c r="F25" s="10"/>
      <c r="G25" s="10"/>
    </row>
    <row r="26" spans="1:7" x14ac:dyDescent="0.25">
      <c r="A26" s="10" t="str">
        <f>Inkomsten!E7</f>
        <v>Deelnemersgroep 4</v>
      </c>
      <c r="B26" s="65">
        <f>(Inkomsten!E17)</f>
        <v>32</v>
      </c>
      <c r="C26" s="65"/>
      <c r="F26" s="18" t="s">
        <v>7</v>
      </c>
      <c r="G26" s="17">
        <f>G23-G24</f>
        <v>333</v>
      </c>
    </row>
    <row r="27" spans="1:7" x14ac:dyDescent="0.25">
      <c r="A27" s="10"/>
      <c r="B27" s="65"/>
      <c r="C27" s="65"/>
    </row>
    <row r="28" spans="1:7" x14ac:dyDescent="0.25">
      <c r="A28" s="18" t="s">
        <v>10</v>
      </c>
      <c r="B28" s="64">
        <f>SUM(B23:B26)</f>
        <v>146</v>
      </c>
      <c r="C28" s="64"/>
    </row>
    <row r="29" spans="1:7" x14ac:dyDescent="0.25">
      <c r="A29" s="19"/>
    </row>
    <row r="30" spans="1:7" x14ac:dyDescent="0.25">
      <c r="A30" s="19"/>
    </row>
    <row r="31" spans="1:7" x14ac:dyDescent="0.25">
      <c r="A31" s="19"/>
    </row>
  </sheetData>
  <mergeCells count="12">
    <mergeCell ref="A6:C6"/>
    <mergeCell ref="A2:G2"/>
    <mergeCell ref="E6:G6"/>
    <mergeCell ref="F22:G22"/>
    <mergeCell ref="A3:G3"/>
    <mergeCell ref="A22:C22"/>
    <mergeCell ref="B28:C28"/>
    <mergeCell ref="B23:C23"/>
    <mergeCell ref="B24:C24"/>
    <mergeCell ref="B25:C25"/>
    <mergeCell ref="B26:C26"/>
    <mergeCell ref="B27:C27"/>
  </mergeCells>
  <conditionalFormatting sqref="G26">
    <cfRule type="cellIs" dxfId="6" priority="1" operator="lessThan">
      <formula>0</formula>
    </cfRule>
    <cfRule type="cellIs" dxfId="5" priority="2" operator="greaterThan">
      <formula>0</formula>
    </cfRule>
  </conditionalFormatting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C8E51-E132-4E24-8660-5B9AE62AA03D}">
  <sheetPr>
    <tabColor theme="4" tint="0.39997558519241921"/>
  </sheetPr>
  <dimension ref="A1:G38"/>
  <sheetViews>
    <sheetView zoomScaleNormal="100" workbookViewId="0">
      <selection activeCell="I18" sqref="I18"/>
    </sheetView>
  </sheetViews>
  <sheetFormatPr defaultRowHeight="14.3" x14ac:dyDescent="0.25"/>
  <cols>
    <col min="1" max="1" width="16.75" style="1" customWidth="1"/>
    <col min="2" max="2" width="16.25" style="1" bestFit="1" customWidth="1"/>
    <col min="3" max="3" width="20.25" style="1" customWidth="1"/>
    <col min="4" max="5" width="16.25" style="1" bestFit="1" customWidth="1"/>
    <col min="6" max="6" width="13.75" style="1" customWidth="1"/>
    <col min="7" max="7" width="16.75" customWidth="1"/>
  </cols>
  <sheetData>
    <row r="1" spans="1:7" x14ac:dyDescent="0.25">
      <c r="A1"/>
      <c r="B1"/>
      <c r="C1"/>
      <c r="D1"/>
      <c r="E1"/>
      <c r="F1"/>
    </row>
    <row r="2" spans="1:7" ht="23.8" x14ac:dyDescent="0.4">
      <c r="A2" s="69" t="s">
        <v>9</v>
      </c>
      <c r="B2" s="69"/>
      <c r="C2" s="69"/>
      <c r="D2" s="69"/>
      <c r="E2" s="69"/>
      <c r="F2" s="69"/>
    </row>
    <row r="3" spans="1:7" x14ac:dyDescent="0.25">
      <c r="A3" s="65" t="str">
        <f>(Begroting!A3)</f>
        <v>[Datum]</v>
      </c>
      <c r="B3" s="65"/>
      <c r="C3" s="65"/>
      <c r="D3" s="65"/>
      <c r="E3" s="65"/>
      <c r="F3" s="65"/>
    </row>
    <row r="4" spans="1:7" x14ac:dyDescent="0.25">
      <c r="A4" s="20"/>
      <c r="B4" s="20"/>
      <c r="C4" s="20"/>
      <c r="D4" s="20"/>
      <c r="E4" s="20"/>
      <c r="F4" s="20"/>
    </row>
    <row r="5" spans="1:7" x14ac:dyDescent="0.25">
      <c r="F5"/>
    </row>
    <row r="6" spans="1:7" x14ac:dyDescent="0.25">
      <c r="A6" s="77" t="s">
        <v>11</v>
      </c>
      <c r="B6" s="77"/>
      <c r="C6" s="77"/>
      <c r="D6" s="77"/>
      <c r="E6" s="77"/>
      <c r="F6" s="77"/>
    </row>
    <row r="7" spans="1:7" x14ac:dyDescent="0.25">
      <c r="A7" s="26" t="s">
        <v>36</v>
      </c>
      <c r="B7" s="38" t="s">
        <v>37</v>
      </c>
      <c r="C7" s="38" t="s">
        <v>38</v>
      </c>
      <c r="D7" s="38" t="s">
        <v>39</v>
      </c>
      <c r="E7" s="38" t="s">
        <v>40</v>
      </c>
      <c r="F7" s="27" t="s">
        <v>7</v>
      </c>
    </row>
    <row r="8" spans="1:7" x14ac:dyDescent="0.25">
      <c r="A8" s="28" t="s">
        <v>2</v>
      </c>
      <c r="B8" s="39">
        <v>17</v>
      </c>
      <c r="C8" s="39">
        <v>2</v>
      </c>
      <c r="D8" s="39">
        <v>1</v>
      </c>
      <c r="E8" s="39">
        <v>4</v>
      </c>
      <c r="F8" s="34">
        <f>SUM(B8:E8)</f>
        <v>24</v>
      </c>
    </row>
    <row r="9" spans="1:7" x14ac:dyDescent="0.25">
      <c r="A9" s="28" t="s">
        <v>13</v>
      </c>
      <c r="B9" s="39">
        <v>12</v>
      </c>
      <c r="C9" s="39">
        <v>0</v>
      </c>
      <c r="D9" s="39">
        <v>2</v>
      </c>
      <c r="E9" s="39">
        <v>5</v>
      </c>
      <c r="F9" s="34">
        <f t="shared" ref="F9:F16" si="0">SUM(B9:E9)</f>
        <v>19</v>
      </c>
    </row>
    <row r="10" spans="1:7" x14ac:dyDescent="0.25">
      <c r="A10" s="28" t="s">
        <v>3</v>
      </c>
      <c r="B10" s="39">
        <v>9</v>
      </c>
      <c r="C10" s="39">
        <v>5</v>
      </c>
      <c r="D10" s="39">
        <v>1</v>
      </c>
      <c r="E10" s="39">
        <v>4</v>
      </c>
      <c r="F10" s="34">
        <f t="shared" si="0"/>
        <v>19</v>
      </c>
    </row>
    <row r="11" spans="1:7" x14ac:dyDescent="0.25">
      <c r="A11" s="28" t="s">
        <v>4</v>
      </c>
      <c r="B11" s="39">
        <v>12</v>
      </c>
      <c r="C11" s="39">
        <v>0</v>
      </c>
      <c r="D11" s="39">
        <v>2</v>
      </c>
      <c r="E11" s="39">
        <v>4</v>
      </c>
      <c r="F11" s="34">
        <f t="shared" si="0"/>
        <v>18</v>
      </c>
    </row>
    <row r="12" spans="1:7" x14ac:dyDescent="0.25">
      <c r="A12" s="28" t="s">
        <v>14</v>
      </c>
      <c r="B12" s="39">
        <v>3</v>
      </c>
      <c r="C12" s="39">
        <v>0</v>
      </c>
      <c r="D12" s="39">
        <v>0</v>
      </c>
      <c r="E12" s="39">
        <v>1</v>
      </c>
      <c r="F12" s="34">
        <f t="shared" si="0"/>
        <v>4</v>
      </c>
    </row>
    <row r="13" spans="1:7" x14ac:dyDescent="0.25">
      <c r="A13" s="28" t="s">
        <v>15</v>
      </c>
      <c r="B13" s="39">
        <v>11</v>
      </c>
      <c r="C13" s="39">
        <v>1</v>
      </c>
      <c r="D13" s="39">
        <v>0</v>
      </c>
      <c r="E13" s="39">
        <v>4</v>
      </c>
      <c r="F13" s="34">
        <f t="shared" si="0"/>
        <v>16</v>
      </c>
    </row>
    <row r="14" spans="1:7" x14ac:dyDescent="0.25">
      <c r="A14" s="28" t="s">
        <v>5</v>
      </c>
      <c r="B14" s="40">
        <v>13</v>
      </c>
      <c r="C14" s="39">
        <v>1</v>
      </c>
      <c r="D14" s="39">
        <v>2</v>
      </c>
      <c r="E14" s="39">
        <v>5</v>
      </c>
      <c r="F14" s="34">
        <f t="shared" si="0"/>
        <v>21</v>
      </c>
      <c r="G14" s="2"/>
    </row>
    <row r="15" spans="1:7" x14ac:dyDescent="0.25">
      <c r="A15" s="28" t="s">
        <v>6</v>
      </c>
      <c r="B15" s="39">
        <v>14</v>
      </c>
      <c r="C15" s="39">
        <v>5</v>
      </c>
      <c r="D15" s="39">
        <v>1</v>
      </c>
      <c r="E15" s="39">
        <v>5</v>
      </c>
      <c r="F15" s="34">
        <f t="shared" si="0"/>
        <v>25</v>
      </c>
    </row>
    <row r="16" spans="1:7" x14ac:dyDescent="0.25">
      <c r="A16" s="28" t="s">
        <v>42</v>
      </c>
      <c r="B16" s="39">
        <v>0</v>
      </c>
      <c r="C16" s="39">
        <v>0</v>
      </c>
      <c r="D16" s="39">
        <v>0</v>
      </c>
      <c r="E16" s="39">
        <v>0</v>
      </c>
      <c r="F16" s="34">
        <f t="shared" si="0"/>
        <v>0</v>
      </c>
    </row>
    <row r="17" spans="1:7" x14ac:dyDescent="0.25">
      <c r="A17" s="26" t="s">
        <v>7</v>
      </c>
      <c r="B17" s="27">
        <f>SUM(B8:B16)</f>
        <v>91</v>
      </c>
      <c r="C17" s="27">
        <f>SUM(C8:C16)</f>
        <v>14</v>
      </c>
      <c r="D17" s="27">
        <f>SUM(D8:D16)</f>
        <v>9</v>
      </c>
      <c r="E17" s="27">
        <f>SUM(E8:E16)</f>
        <v>32</v>
      </c>
      <c r="F17" s="27">
        <f>SUM(F8:F16)</f>
        <v>146</v>
      </c>
      <c r="G17" s="1"/>
    </row>
    <row r="18" spans="1:7" x14ac:dyDescent="0.25">
      <c r="A18" s="3"/>
    </row>
    <row r="19" spans="1:7" x14ac:dyDescent="0.25">
      <c r="A19" s="78" t="s">
        <v>16</v>
      </c>
      <c r="B19" s="79"/>
      <c r="C19" s="79"/>
      <c r="D19" s="79"/>
      <c r="E19" s="79"/>
      <c r="F19" s="80"/>
    </row>
    <row r="20" spans="1:7" x14ac:dyDescent="0.25">
      <c r="A20" s="27"/>
      <c r="B20" s="27" t="str">
        <f>B7</f>
        <v>Deelnemersgroep 1</v>
      </c>
      <c r="C20" s="27" t="str">
        <f t="shared" ref="C20:E20" si="1">C7</f>
        <v>Deelnemersgroep 2</v>
      </c>
      <c r="D20" s="27" t="str">
        <f t="shared" si="1"/>
        <v>Deelnemersgroep 3</v>
      </c>
      <c r="E20" s="27" t="str">
        <f t="shared" si="1"/>
        <v>Deelnemersgroep 4</v>
      </c>
      <c r="F20" s="27"/>
    </row>
    <row r="21" spans="1:7" x14ac:dyDescent="0.25">
      <c r="A21" s="28" t="s">
        <v>41</v>
      </c>
      <c r="B21" s="41">
        <v>45</v>
      </c>
      <c r="C21" s="41">
        <v>10</v>
      </c>
      <c r="D21" s="41">
        <v>10</v>
      </c>
      <c r="E21" s="41">
        <v>10</v>
      </c>
    </row>
    <row r="26" spans="1:7" x14ac:dyDescent="0.25">
      <c r="A26" s="74" t="s">
        <v>17</v>
      </c>
      <c r="B26" s="75"/>
      <c r="C26" s="75"/>
      <c r="D26" s="75"/>
      <c r="E26" s="75"/>
      <c r="F26" s="76"/>
    </row>
    <row r="27" spans="1:7" x14ac:dyDescent="0.25">
      <c r="A27" s="26" t="s">
        <v>12</v>
      </c>
      <c r="B27" s="27" t="str">
        <f>B7</f>
        <v>Deelnemersgroep 1</v>
      </c>
      <c r="C27" s="27" t="str">
        <f t="shared" ref="C27:E27" si="2">C7</f>
        <v>Deelnemersgroep 2</v>
      </c>
      <c r="D27" s="27" t="str">
        <f t="shared" si="2"/>
        <v>Deelnemersgroep 3</v>
      </c>
      <c r="E27" s="27" t="str">
        <f t="shared" si="2"/>
        <v>Deelnemersgroep 4</v>
      </c>
      <c r="F27" s="27" t="s">
        <v>7</v>
      </c>
    </row>
    <row r="28" spans="1:7" x14ac:dyDescent="0.25">
      <c r="A28" s="28" t="s">
        <v>2</v>
      </c>
      <c r="B28" s="5">
        <f>B8*$B$21</f>
        <v>765</v>
      </c>
      <c r="C28" s="4">
        <f>C8*$C$21</f>
        <v>20</v>
      </c>
      <c r="D28" s="4">
        <f>D8*$D$21</f>
        <v>10</v>
      </c>
      <c r="E28" s="4">
        <f>E8*$E$21</f>
        <v>40</v>
      </c>
      <c r="F28" s="6">
        <f>SUM(B28:E28)</f>
        <v>835</v>
      </c>
    </row>
    <row r="29" spans="1:7" x14ac:dyDescent="0.25">
      <c r="A29" s="28" t="s">
        <v>13</v>
      </c>
      <c r="B29" s="5">
        <f t="shared" ref="B29:B36" si="3">B9*$B$21</f>
        <v>540</v>
      </c>
      <c r="C29" s="4">
        <f t="shared" ref="C29:C36" si="4">C9*$C$21</f>
        <v>0</v>
      </c>
      <c r="D29" s="4">
        <f t="shared" ref="D29:D36" si="5">D9*$D$21</f>
        <v>20</v>
      </c>
      <c r="E29" s="4">
        <f t="shared" ref="E29:E36" si="6">E9*$E$21</f>
        <v>50</v>
      </c>
      <c r="F29" s="6">
        <f t="shared" ref="F29:F36" si="7">SUM(B29:E29)</f>
        <v>610</v>
      </c>
    </row>
    <row r="30" spans="1:7" x14ac:dyDescent="0.25">
      <c r="A30" s="28" t="s">
        <v>3</v>
      </c>
      <c r="B30" s="5">
        <f t="shared" si="3"/>
        <v>405</v>
      </c>
      <c r="C30" s="4">
        <f t="shared" si="4"/>
        <v>50</v>
      </c>
      <c r="D30" s="4">
        <f t="shared" si="5"/>
        <v>10</v>
      </c>
      <c r="E30" s="4">
        <f t="shared" si="6"/>
        <v>40</v>
      </c>
      <c r="F30" s="6">
        <f t="shared" si="7"/>
        <v>505</v>
      </c>
    </row>
    <row r="31" spans="1:7" x14ac:dyDescent="0.25">
      <c r="A31" s="28" t="s">
        <v>4</v>
      </c>
      <c r="B31" s="5">
        <f t="shared" si="3"/>
        <v>540</v>
      </c>
      <c r="C31" s="4">
        <f t="shared" si="4"/>
        <v>0</v>
      </c>
      <c r="D31" s="4">
        <f t="shared" si="5"/>
        <v>20</v>
      </c>
      <c r="E31" s="4">
        <f t="shared" si="6"/>
        <v>40</v>
      </c>
      <c r="F31" s="6">
        <f t="shared" si="7"/>
        <v>600</v>
      </c>
    </row>
    <row r="32" spans="1:7" x14ac:dyDescent="0.25">
      <c r="A32" s="28" t="s">
        <v>14</v>
      </c>
      <c r="B32" s="5">
        <f t="shared" si="3"/>
        <v>135</v>
      </c>
      <c r="C32" s="4">
        <f t="shared" si="4"/>
        <v>0</v>
      </c>
      <c r="D32" s="4">
        <f t="shared" si="5"/>
        <v>0</v>
      </c>
      <c r="E32" s="4">
        <f t="shared" si="6"/>
        <v>10</v>
      </c>
      <c r="F32" s="6">
        <f t="shared" si="7"/>
        <v>145</v>
      </c>
    </row>
    <row r="33" spans="1:6" x14ac:dyDescent="0.25">
      <c r="A33" s="28" t="s">
        <v>15</v>
      </c>
      <c r="B33" s="5">
        <f t="shared" si="3"/>
        <v>495</v>
      </c>
      <c r="C33" s="4">
        <f t="shared" si="4"/>
        <v>10</v>
      </c>
      <c r="D33" s="4">
        <f t="shared" si="5"/>
        <v>0</v>
      </c>
      <c r="E33" s="4">
        <f t="shared" si="6"/>
        <v>40</v>
      </c>
      <c r="F33" s="6">
        <f t="shared" si="7"/>
        <v>545</v>
      </c>
    </row>
    <row r="34" spans="1:6" x14ac:dyDescent="0.25">
      <c r="A34" s="28" t="s">
        <v>5</v>
      </c>
      <c r="B34" s="5">
        <f t="shared" si="3"/>
        <v>585</v>
      </c>
      <c r="C34" s="4">
        <f t="shared" si="4"/>
        <v>10</v>
      </c>
      <c r="D34" s="4">
        <f t="shared" si="5"/>
        <v>20</v>
      </c>
      <c r="E34" s="4">
        <f t="shared" si="6"/>
        <v>50</v>
      </c>
      <c r="F34" s="6">
        <f t="shared" si="7"/>
        <v>665</v>
      </c>
    </row>
    <row r="35" spans="1:6" x14ac:dyDescent="0.25">
      <c r="A35" s="28" t="s">
        <v>6</v>
      </c>
      <c r="B35" s="5">
        <f t="shared" si="3"/>
        <v>630</v>
      </c>
      <c r="C35" s="4">
        <f t="shared" si="4"/>
        <v>50</v>
      </c>
      <c r="D35" s="4">
        <f t="shared" si="5"/>
        <v>10</v>
      </c>
      <c r="E35" s="4">
        <f t="shared" si="6"/>
        <v>50</v>
      </c>
      <c r="F35" s="6">
        <f t="shared" si="7"/>
        <v>740</v>
      </c>
    </row>
    <row r="36" spans="1:6" x14ac:dyDescent="0.25">
      <c r="A36" s="28" t="s">
        <v>42</v>
      </c>
      <c r="B36" s="5">
        <f t="shared" si="3"/>
        <v>0</v>
      </c>
      <c r="C36" s="4">
        <f t="shared" si="4"/>
        <v>0</v>
      </c>
      <c r="D36" s="4">
        <f t="shared" si="5"/>
        <v>0</v>
      </c>
      <c r="E36" s="4">
        <f t="shared" si="6"/>
        <v>0</v>
      </c>
      <c r="F36" s="6">
        <f t="shared" si="7"/>
        <v>0</v>
      </c>
    </row>
    <row r="37" spans="1:6" x14ac:dyDescent="0.25">
      <c r="A37" s="29" t="s">
        <v>7</v>
      </c>
      <c r="B37" s="30">
        <f>SUM(B28:B35)</f>
        <v>4095</v>
      </c>
      <c r="C37" s="31">
        <f>SUM(C28:C35)</f>
        <v>140</v>
      </c>
      <c r="D37" s="31">
        <f>SUM(D28:D35)</f>
        <v>90</v>
      </c>
      <c r="E37" s="31">
        <f>SUM(E28:E35)</f>
        <v>320</v>
      </c>
      <c r="F37" s="31">
        <f>SUM(B37:E37)</f>
        <v>4645</v>
      </c>
    </row>
    <row r="38" spans="1:6" x14ac:dyDescent="0.25">
      <c r="B38" s="7"/>
      <c r="F38" s="7"/>
    </row>
  </sheetData>
  <mergeCells count="5">
    <mergeCell ref="A26:F26"/>
    <mergeCell ref="A2:F2"/>
    <mergeCell ref="A3:F3"/>
    <mergeCell ref="A6:F6"/>
    <mergeCell ref="A19:F19"/>
  </mergeCells>
  <phoneticPr fontId="13" type="noConversion"/>
  <pageMargins left="0.7" right="0.7" top="0.75" bottom="0.75" header="0.3" footer="0.3"/>
  <pageSetup paperSize="9" scale="8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85626-85FF-45A0-90B0-3A8511042297}">
  <sheetPr>
    <tabColor theme="9" tint="0.39997558519241921"/>
  </sheetPr>
  <dimension ref="A2:G23"/>
  <sheetViews>
    <sheetView tabSelected="1" zoomScaleNormal="100" workbookViewId="0">
      <selection activeCell="J23" sqref="J23"/>
    </sheetView>
  </sheetViews>
  <sheetFormatPr defaultRowHeight="14.3" x14ac:dyDescent="0.25"/>
  <cols>
    <col min="1" max="1" width="23.75" customWidth="1"/>
    <col min="2" max="2" width="10.75" customWidth="1"/>
    <col min="3" max="3" width="2.75" customWidth="1"/>
    <col min="4" max="4" width="23.75" customWidth="1"/>
    <col min="6" max="6" width="10.75" customWidth="1"/>
    <col min="7" max="7" width="10.25" bestFit="1" customWidth="1"/>
  </cols>
  <sheetData>
    <row r="2" spans="1:7" ht="23.8" x14ac:dyDescent="0.4">
      <c r="A2" s="85" t="s">
        <v>46</v>
      </c>
      <c r="B2" s="86"/>
      <c r="C2" s="86"/>
      <c r="D2" s="86"/>
      <c r="E2" s="86"/>
      <c r="F2" s="87"/>
    </row>
    <row r="3" spans="1:7" x14ac:dyDescent="0.25">
      <c r="A3" s="88" t="str">
        <f>(Begroting!A3)</f>
        <v>[Datum]</v>
      </c>
      <c r="B3" s="89"/>
      <c r="C3" s="89"/>
      <c r="D3" s="89"/>
      <c r="E3" s="89"/>
      <c r="F3" s="90"/>
    </row>
    <row r="5" spans="1:7" x14ac:dyDescent="0.25">
      <c r="A5" s="64" t="s">
        <v>9</v>
      </c>
      <c r="B5" s="64"/>
      <c r="C5" s="91"/>
      <c r="D5" s="64" t="s">
        <v>18</v>
      </c>
      <c r="E5" s="64"/>
      <c r="F5" s="64"/>
    </row>
    <row r="6" spans="1:7" x14ac:dyDescent="0.25">
      <c r="A6" s="16" t="s">
        <v>19</v>
      </c>
      <c r="B6" s="16" t="s">
        <v>20</v>
      </c>
      <c r="C6" s="91"/>
      <c r="D6" s="16" t="s">
        <v>21</v>
      </c>
      <c r="E6" s="16" t="s">
        <v>22</v>
      </c>
      <c r="F6" s="16" t="s">
        <v>20</v>
      </c>
    </row>
    <row r="7" spans="1:7" x14ac:dyDescent="0.25">
      <c r="A7" s="10" t="s">
        <v>23</v>
      </c>
      <c r="B7" s="23">
        <f>Inkomsten!F37</f>
        <v>4645</v>
      </c>
      <c r="C7" s="91"/>
      <c r="D7" s="42" t="s">
        <v>43</v>
      </c>
      <c r="E7" s="43"/>
      <c r="F7" s="44">
        <v>1000</v>
      </c>
    </row>
    <row r="8" spans="1:7" x14ac:dyDescent="0.25">
      <c r="A8" s="10"/>
      <c r="B8" s="23"/>
      <c r="C8" s="91"/>
      <c r="D8" s="42" t="s">
        <v>44</v>
      </c>
      <c r="E8" s="45"/>
      <c r="F8" s="44">
        <v>750</v>
      </c>
      <c r="G8" s="8"/>
    </row>
    <row r="9" spans="1:7" x14ac:dyDescent="0.25">
      <c r="A9" s="10"/>
      <c r="B9" s="23"/>
      <c r="C9" s="91"/>
      <c r="D9" s="42"/>
      <c r="E9" s="42"/>
      <c r="F9" s="44"/>
      <c r="G9" s="8"/>
    </row>
    <row r="10" spans="1:7" x14ac:dyDescent="0.25">
      <c r="A10" s="10"/>
      <c r="B10" s="23"/>
      <c r="C10" s="91"/>
      <c r="D10" s="42"/>
      <c r="E10" s="42"/>
      <c r="F10" s="44"/>
      <c r="G10" s="8"/>
    </row>
    <row r="11" spans="1:7" x14ac:dyDescent="0.25">
      <c r="A11" s="10"/>
      <c r="B11" s="23"/>
      <c r="C11" s="91"/>
      <c r="D11" s="46"/>
      <c r="E11" s="46"/>
      <c r="F11" s="44"/>
      <c r="G11" s="8"/>
    </row>
    <row r="12" spans="1:7" x14ac:dyDescent="0.25">
      <c r="A12" s="10"/>
      <c r="B12" s="23"/>
      <c r="C12" s="91"/>
      <c r="D12" s="46"/>
      <c r="E12" s="46"/>
      <c r="F12" s="44"/>
      <c r="G12" s="8"/>
    </row>
    <row r="13" spans="1:7" x14ac:dyDescent="0.25">
      <c r="A13" s="10"/>
      <c r="B13" s="23"/>
      <c r="C13" s="91"/>
      <c r="D13" s="46"/>
      <c r="E13" s="46"/>
      <c r="F13" s="44"/>
      <c r="G13" s="8"/>
    </row>
    <row r="14" spans="1:7" x14ac:dyDescent="0.25">
      <c r="A14" s="10"/>
      <c r="B14" s="23"/>
      <c r="C14" s="91"/>
      <c r="D14" s="46"/>
      <c r="E14" s="46"/>
      <c r="F14" s="44"/>
      <c r="G14" s="8"/>
    </row>
    <row r="15" spans="1:7" x14ac:dyDescent="0.25">
      <c r="A15" s="10"/>
      <c r="B15" s="23"/>
      <c r="C15" s="91"/>
      <c r="D15" s="42"/>
      <c r="E15" s="42"/>
      <c r="F15" s="45"/>
      <c r="G15" s="8"/>
    </row>
    <row r="16" spans="1:7" x14ac:dyDescent="0.25">
      <c r="A16" s="10"/>
      <c r="B16" s="23"/>
      <c r="C16" s="91"/>
      <c r="D16" s="46"/>
      <c r="E16" s="46"/>
      <c r="F16" s="46"/>
      <c r="G16" s="8"/>
    </row>
    <row r="17" spans="1:6" x14ac:dyDescent="0.25">
      <c r="A17" s="10"/>
      <c r="B17" s="23"/>
      <c r="C17" s="91"/>
      <c r="D17" s="46"/>
      <c r="E17" s="46"/>
      <c r="F17" s="48"/>
    </row>
    <row r="18" spans="1:6" x14ac:dyDescent="0.25">
      <c r="A18" s="10"/>
      <c r="B18" s="23"/>
      <c r="C18" s="91"/>
      <c r="D18" s="46"/>
      <c r="E18" s="46"/>
      <c r="F18" s="46"/>
    </row>
    <row r="19" spans="1:6" x14ac:dyDescent="0.25">
      <c r="A19" s="10"/>
      <c r="B19" s="23"/>
      <c r="C19" s="91"/>
      <c r="D19" s="46"/>
      <c r="E19" s="46"/>
      <c r="F19" s="49"/>
    </row>
    <row r="20" spans="1:6" x14ac:dyDescent="0.25">
      <c r="A20" s="18" t="s">
        <v>24</v>
      </c>
      <c r="B20" s="24">
        <f>SUM(B7:B19)</f>
        <v>4645</v>
      </c>
      <c r="C20" s="91"/>
      <c r="D20" s="18" t="s">
        <v>25</v>
      </c>
      <c r="E20" s="18"/>
      <c r="F20" s="24">
        <f>SUM(F7:F19)</f>
        <v>1750</v>
      </c>
    </row>
    <row r="23" spans="1:6" x14ac:dyDescent="0.25">
      <c r="A23" s="81" t="s">
        <v>26</v>
      </c>
      <c r="B23" s="82"/>
      <c r="C23" s="33"/>
      <c r="D23" s="32">
        <f>B20-F20</f>
        <v>2895</v>
      </c>
      <c r="E23" s="83"/>
      <c r="F23" s="84"/>
    </row>
  </sheetData>
  <mergeCells count="7">
    <mergeCell ref="A23:B23"/>
    <mergeCell ref="E23:F23"/>
    <mergeCell ref="A2:F2"/>
    <mergeCell ref="A3:F3"/>
    <mergeCell ref="A5:B5"/>
    <mergeCell ref="D5:F5"/>
    <mergeCell ref="C5:C20"/>
  </mergeCells>
  <conditionalFormatting sqref="B17">
    <cfRule type="cellIs" dxfId="4" priority="4" operator="greaterThan">
      <formula>0</formula>
    </cfRule>
  </conditionalFormatting>
  <conditionalFormatting sqref="D23">
    <cfRule type="cellIs" dxfId="3" priority="5" operator="lessThan">
      <formula>0</formula>
    </cfRule>
    <cfRule type="cellIs" dxfId="2" priority="6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CB051-67E0-47F2-A595-03C947570C60}">
  <sheetPr>
    <tabColor theme="6" tint="0.39997558519241921"/>
  </sheetPr>
  <dimension ref="A2:J30"/>
  <sheetViews>
    <sheetView zoomScaleNormal="100" workbookViewId="0">
      <selection activeCell="A5" sqref="A5"/>
    </sheetView>
  </sheetViews>
  <sheetFormatPr defaultRowHeight="14.3" x14ac:dyDescent="0.25"/>
  <cols>
    <col min="1" max="1" width="7.125" customWidth="1"/>
    <col min="2" max="2" width="6.875" customWidth="1"/>
    <col min="6" max="6" width="11.75" customWidth="1"/>
    <col min="7" max="7" width="13" customWidth="1"/>
    <col min="8" max="8" width="8.875" style="36" customWidth="1"/>
    <col min="9" max="9" width="47.5" customWidth="1"/>
    <col min="10" max="10" width="10.25" bestFit="1" customWidth="1"/>
  </cols>
  <sheetData>
    <row r="2" spans="1:9" ht="23.8" x14ac:dyDescent="0.4">
      <c r="A2" s="95" t="s">
        <v>47</v>
      </c>
      <c r="B2" s="96"/>
      <c r="C2" s="96"/>
      <c r="D2" s="96"/>
      <c r="E2" s="96"/>
      <c r="F2" s="96"/>
      <c r="G2" s="96"/>
      <c r="H2" s="96"/>
      <c r="I2" s="96"/>
    </row>
    <row r="3" spans="1:9" x14ac:dyDescent="0.25">
      <c r="A3" s="97" t="str">
        <f>(Begroting!A3)</f>
        <v>[Datum]</v>
      </c>
      <c r="B3" s="62"/>
      <c r="C3" s="62"/>
      <c r="D3" s="62"/>
      <c r="E3" s="62"/>
      <c r="F3" s="62"/>
      <c r="G3" s="62"/>
      <c r="H3" s="62"/>
      <c r="I3" s="62"/>
    </row>
    <row r="4" spans="1:9" x14ac:dyDescent="0.25">
      <c r="A4" s="98" t="s">
        <v>79</v>
      </c>
      <c r="B4" s="99"/>
      <c r="C4" s="99"/>
      <c r="D4" s="99"/>
      <c r="E4" s="99"/>
      <c r="F4" s="99"/>
      <c r="G4" s="99"/>
      <c r="H4" s="99"/>
      <c r="I4" s="99"/>
    </row>
    <row r="5" spans="1:9" x14ac:dyDescent="0.25">
      <c r="A5" s="60"/>
      <c r="B5" s="60"/>
      <c r="C5" s="60"/>
      <c r="D5" s="60"/>
    </row>
    <row r="9" spans="1:9" x14ac:dyDescent="0.25">
      <c r="A9" s="22" t="s">
        <v>27</v>
      </c>
      <c r="B9" s="70" t="s">
        <v>19</v>
      </c>
      <c r="C9" s="71"/>
      <c r="D9" s="71"/>
      <c r="E9" s="72"/>
      <c r="F9" s="22" t="s">
        <v>20</v>
      </c>
      <c r="G9" s="22" t="s">
        <v>28</v>
      </c>
      <c r="H9" s="35" t="s">
        <v>29</v>
      </c>
      <c r="I9" s="22" t="s">
        <v>48</v>
      </c>
    </row>
    <row r="10" spans="1:9" x14ac:dyDescent="0.25">
      <c r="A10" s="21">
        <v>1</v>
      </c>
      <c r="B10" s="92"/>
      <c r="C10" s="93"/>
      <c r="D10" s="93"/>
      <c r="E10" s="94"/>
      <c r="F10" s="49"/>
      <c r="G10" s="50"/>
      <c r="H10" s="51"/>
      <c r="I10" s="46"/>
    </row>
    <row r="11" spans="1:9" x14ac:dyDescent="0.25">
      <c r="A11" s="21">
        <v>2</v>
      </c>
      <c r="B11" s="92"/>
      <c r="C11" s="93"/>
      <c r="D11" s="93"/>
      <c r="E11" s="94"/>
      <c r="F11" s="49"/>
      <c r="G11" s="50"/>
      <c r="H11" s="52"/>
      <c r="I11" s="46"/>
    </row>
    <row r="12" spans="1:9" x14ac:dyDescent="0.25">
      <c r="A12" s="21">
        <v>3</v>
      </c>
      <c r="B12" s="92"/>
      <c r="C12" s="93"/>
      <c r="D12" s="93"/>
      <c r="E12" s="94"/>
      <c r="F12" s="49"/>
      <c r="G12" s="50"/>
      <c r="H12" s="52"/>
      <c r="I12" s="46"/>
    </row>
    <row r="13" spans="1:9" x14ac:dyDescent="0.25">
      <c r="A13" s="21">
        <v>4</v>
      </c>
      <c r="B13" s="92"/>
      <c r="C13" s="93"/>
      <c r="D13" s="93"/>
      <c r="E13" s="94"/>
      <c r="F13" s="49"/>
      <c r="G13" s="50"/>
      <c r="H13" s="52"/>
      <c r="I13" s="46"/>
    </row>
    <row r="14" spans="1:9" x14ac:dyDescent="0.25">
      <c r="A14" s="21">
        <v>5</v>
      </c>
      <c r="B14" s="92"/>
      <c r="C14" s="93"/>
      <c r="D14" s="93"/>
      <c r="E14" s="94"/>
      <c r="F14" s="49"/>
      <c r="G14" s="50"/>
      <c r="H14" s="52"/>
      <c r="I14" s="46"/>
    </row>
    <row r="15" spans="1:9" x14ac:dyDescent="0.25">
      <c r="A15" s="21">
        <v>6</v>
      </c>
      <c r="B15" s="92"/>
      <c r="C15" s="93"/>
      <c r="D15" s="93"/>
      <c r="E15" s="94"/>
      <c r="F15" s="49"/>
      <c r="G15" s="50"/>
      <c r="H15" s="52"/>
      <c r="I15" s="46"/>
    </row>
    <row r="16" spans="1:9" x14ac:dyDescent="0.25">
      <c r="A16" s="21">
        <v>7</v>
      </c>
      <c r="B16" s="92"/>
      <c r="C16" s="93"/>
      <c r="D16" s="93"/>
      <c r="E16" s="94"/>
      <c r="F16" s="49"/>
      <c r="G16" s="50"/>
      <c r="H16" s="51"/>
      <c r="I16" s="46"/>
    </row>
    <row r="17" spans="1:10" x14ac:dyDescent="0.25">
      <c r="A17" s="21">
        <v>8</v>
      </c>
      <c r="B17" s="92"/>
      <c r="C17" s="93"/>
      <c r="D17" s="93"/>
      <c r="E17" s="94"/>
      <c r="F17" s="49"/>
      <c r="G17" s="53"/>
      <c r="H17" s="51"/>
      <c r="I17" s="46"/>
    </row>
    <row r="18" spans="1:10" x14ac:dyDescent="0.25">
      <c r="A18" s="21">
        <v>9</v>
      </c>
      <c r="B18" s="92"/>
      <c r="C18" s="93"/>
      <c r="D18" s="93"/>
      <c r="E18" s="94"/>
      <c r="F18" s="49"/>
      <c r="G18" s="53"/>
      <c r="H18" s="51"/>
      <c r="I18" s="46"/>
    </row>
    <row r="19" spans="1:10" x14ac:dyDescent="0.25">
      <c r="A19" s="21">
        <v>10</v>
      </c>
      <c r="B19" s="92"/>
      <c r="C19" s="93"/>
      <c r="D19" s="93"/>
      <c r="E19" s="94"/>
      <c r="F19" s="49"/>
      <c r="G19" s="53"/>
      <c r="H19" s="52"/>
      <c r="I19" s="46"/>
    </row>
    <row r="20" spans="1:10" x14ac:dyDescent="0.25">
      <c r="A20" s="21">
        <v>11</v>
      </c>
      <c r="B20" s="92"/>
      <c r="C20" s="93"/>
      <c r="D20" s="93"/>
      <c r="E20" s="94"/>
      <c r="F20" s="49"/>
      <c r="G20" s="50"/>
      <c r="H20" s="52"/>
      <c r="I20" s="54"/>
    </row>
    <row r="21" spans="1:10" x14ac:dyDescent="0.25">
      <c r="A21" s="21">
        <v>12</v>
      </c>
      <c r="B21" s="92"/>
      <c r="C21" s="93"/>
      <c r="D21" s="93"/>
      <c r="E21" s="94"/>
      <c r="F21" s="49"/>
      <c r="G21" s="50"/>
      <c r="H21" s="55"/>
      <c r="I21" s="54"/>
    </row>
    <row r="22" spans="1:10" x14ac:dyDescent="0.25">
      <c r="A22" s="21">
        <v>13</v>
      </c>
      <c r="B22" s="92"/>
      <c r="C22" s="93"/>
      <c r="D22" s="93"/>
      <c r="E22" s="94"/>
      <c r="F22" s="49"/>
      <c r="G22" s="50"/>
      <c r="H22" s="55"/>
      <c r="I22" s="54"/>
    </row>
    <row r="23" spans="1:10" x14ac:dyDescent="0.25">
      <c r="A23" s="21">
        <v>14</v>
      </c>
      <c r="B23" s="92"/>
      <c r="C23" s="93"/>
      <c r="D23" s="93"/>
      <c r="E23" s="94"/>
      <c r="F23" s="49"/>
      <c r="G23" s="50"/>
      <c r="H23" s="55"/>
      <c r="I23" s="54"/>
    </row>
    <row r="24" spans="1:10" x14ac:dyDescent="0.25">
      <c r="A24" s="21">
        <v>15</v>
      </c>
      <c r="B24" s="92"/>
      <c r="C24" s="93"/>
      <c r="D24" s="93"/>
      <c r="E24" s="94"/>
      <c r="F24" s="49"/>
      <c r="G24" s="50"/>
      <c r="H24" s="55"/>
      <c r="I24" s="46"/>
    </row>
    <row r="25" spans="1:10" x14ac:dyDescent="0.25">
      <c r="A25" s="21">
        <v>16</v>
      </c>
      <c r="B25" s="92"/>
      <c r="C25" s="93"/>
      <c r="D25" s="93"/>
      <c r="E25" s="94"/>
      <c r="F25" s="49"/>
      <c r="G25" s="50"/>
      <c r="H25" s="55"/>
      <c r="I25" s="46"/>
    </row>
    <row r="26" spans="1:10" x14ac:dyDescent="0.25">
      <c r="A26" s="21">
        <v>17</v>
      </c>
      <c r="B26" s="92"/>
      <c r="C26" s="93"/>
      <c r="D26" s="93"/>
      <c r="E26" s="94"/>
      <c r="F26" s="49"/>
      <c r="G26" s="50"/>
      <c r="H26" s="55"/>
      <c r="I26" s="46"/>
    </row>
    <row r="27" spans="1:10" x14ac:dyDescent="0.25">
      <c r="A27" s="21">
        <v>18</v>
      </c>
      <c r="B27" s="92"/>
      <c r="C27" s="93"/>
      <c r="D27" s="93"/>
      <c r="E27" s="94"/>
      <c r="F27" s="49"/>
      <c r="G27" s="50"/>
      <c r="H27" s="55"/>
      <c r="I27" s="46"/>
      <c r="J27" s="2"/>
    </row>
    <row r="28" spans="1:10" x14ac:dyDescent="0.25">
      <c r="A28" s="21">
        <v>19</v>
      </c>
      <c r="B28" s="92"/>
      <c r="C28" s="93"/>
      <c r="D28" s="93"/>
      <c r="E28" s="94"/>
      <c r="F28" s="49"/>
      <c r="G28" s="50"/>
      <c r="H28" s="52"/>
      <c r="I28" s="46"/>
    </row>
    <row r="29" spans="1:10" x14ac:dyDescent="0.25">
      <c r="A29" s="21">
        <v>20</v>
      </c>
      <c r="B29" s="92"/>
      <c r="C29" s="93"/>
      <c r="D29" s="93"/>
      <c r="E29" s="94"/>
      <c r="F29" s="49"/>
      <c r="G29" s="50"/>
      <c r="H29" s="52"/>
      <c r="I29" s="46"/>
    </row>
    <row r="30" spans="1:10" x14ac:dyDescent="0.25">
      <c r="A30" s="101" t="s">
        <v>7</v>
      </c>
      <c r="B30" s="102"/>
      <c r="C30" s="102"/>
      <c r="D30" s="102"/>
      <c r="E30" s="103"/>
      <c r="F30" s="25">
        <f>SUM(F10:F29)</f>
        <v>0</v>
      </c>
      <c r="G30" s="100"/>
      <c r="H30" s="100"/>
    </row>
  </sheetData>
  <mergeCells count="26">
    <mergeCell ref="G30:H30"/>
    <mergeCell ref="B29:E29"/>
    <mergeCell ref="B10:E10"/>
    <mergeCell ref="B9:E9"/>
    <mergeCell ref="B11:E11"/>
    <mergeCell ref="B12:E12"/>
    <mergeCell ref="B13:E13"/>
    <mergeCell ref="B14:E14"/>
    <mergeCell ref="B15:E15"/>
    <mergeCell ref="B16:E16"/>
    <mergeCell ref="B20:E20"/>
    <mergeCell ref="B21:E21"/>
    <mergeCell ref="B22:E22"/>
    <mergeCell ref="B23:E23"/>
    <mergeCell ref="B24:E24"/>
    <mergeCell ref="A30:E30"/>
    <mergeCell ref="B25:E25"/>
    <mergeCell ref="B26:E26"/>
    <mergeCell ref="B27:E27"/>
    <mergeCell ref="B28:E28"/>
    <mergeCell ref="A2:I2"/>
    <mergeCell ref="A3:I3"/>
    <mergeCell ref="B17:E17"/>
    <mergeCell ref="B18:E18"/>
    <mergeCell ref="B19:E19"/>
    <mergeCell ref="A4:I4"/>
  </mergeCells>
  <pageMargins left="0.7" right="0.7" top="0.75" bottom="0.75" header="0.3" footer="0.3"/>
  <pageSetup paperSize="9" scale="7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2B6A3-FA7F-426F-8846-3A287EF80207}">
  <sheetPr>
    <tabColor theme="7" tint="0.59999389629810485"/>
  </sheetPr>
  <dimension ref="A2:J27"/>
  <sheetViews>
    <sheetView zoomScaleNormal="100" workbookViewId="0">
      <selection activeCell="A11" sqref="A11:D11"/>
    </sheetView>
  </sheetViews>
  <sheetFormatPr defaultRowHeight="14.3" x14ac:dyDescent="0.25"/>
  <cols>
    <col min="1" max="1" width="14" customWidth="1"/>
    <col min="2" max="2" width="12.625" customWidth="1"/>
    <col min="3" max="3" width="31.25" customWidth="1"/>
    <col min="4" max="4" width="26" customWidth="1"/>
  </cols>
  <sheetData>
    <row r="2" spans="1:10" ht="23.8" x14ac:dyDescent="0.4">
      <c r="A2" s="69" t="s">
        <v>76</v>
      </c>
      <c r="B2" s="69"/>
      <c r="C2" s="69"/>
      <c r="D2" s="69"/>
    </row>
    <row r="3" spans="1:10" x14ac:dyDescent="0.25">
      <c r="A3" s="65" t="str">
        <f>(Begroting!A3)</f>
        <v>[Datum]</v>
      </c>
      <c r="B3" s="65"/>
      <c r="C3" s="65"/>
      <c r="D3" s="65"/>
    </row>
    <row r="4" spans="1:10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</row>
    <row r="5" spans="1:10" x14ac:dyDescent="0.25">
      <c r="A5" s="111" t="s">
        <v>79</v>
      </c>
      <c r="B5" s="112"/>
      <c r="C5" s="112"/>
      <c r="D5" s="113"/>
      <c r="E5" s="20"/>
      <c r="F5" s="20"/>
      <c r="G5" s="20"/>
      <c r="H5" s="20"/>
      <c r="I5" s="20"/>
      <c r="J5" s="20"/>
    </row>
    <row r="6" spans="1:10" hidden="1" x14ac:dyDescent="0.25">
      <c r="A6" s="114"/>
      <c r="B6" s="115"/>
      <c r="C6" s="115"/>
      <c r="D6" s="116"/>
      <c r="E6" s="20"/>
      <c r="F6" s="20"/>
      <c r="G6" s="20"/>
      <c r="H6" s="20"/>
      <c r="I6" s="20"/>
      <c r="J6" s="20"/>
    </row>
    <row r="7" spans="1:10" ht="14.3" customHeight="1" x14ac:dyDescent="0.25">
      <c r="A7" s="105" t="s">
        <v>77</v>
      </c>
      <c r="B7" s="106"/>
      <c r="C7" s="106"/>
      <c r="D7" s="107"/>
      <c r="E7" s="20"/>
      <c r="F7" s="20"/>
      <c r="G7" s="20"/>
      <c r="H7" s="20"/>
      <c r="I7" s="20"/>
      <c r="J7" s="20"/>
    </row>
    <row r="8" spans="1:10" x14ac:dyDescent="0.25">
      <c r="A8" s="108"/>
      <c r="B8" s="109"/>
      <c r="C8" s="109"/>
      <c r="D8" s="110"/>
      <c r="E8" s="20"/>
      <c r="F8" s="20"/>
      <c r="G8" s="20"/>
      <c r="H8" s="20"/>
      <c r="I8" s="20"/>
      <c r="J8" s="20"/>
    </row>
    <row r="9" spans="1:10" x14ac:dyDescent="0.25">
      <c r="A9" s="108" t="s">
        <v>80</v>
      </c>
      <c r="B9" s="109"/>
      <c r="C9" s="109"/>
      <c r="D9" s="110"/>
      <c r="E9" s="20"/>
      <c r="F9" s="20"/>
      <c r="G9" s="20"/>
      <c r="H9" s="20"/>
      <c r="I9" s="20"/>
      <c r="J9" s="20"/>
    </row>
    <row r="10" spans="1:10" x14ac:dyDescent="0.25">
      <c r="A10" s="108"/>
      <c r="B10" s="109"/>
      <c r="C10" s="109"/>
      <c r="D10" s="110"/>
      <c r="E10" s="20"/>
      <c r="F10" s="20"/>
      <c r="G10" s="20"/>
      <c r="H10" s="20"/>
      <c r="I10" s="20"/>
      <c r="J10" s="20"/>
    </row>
    <row r="11" spans="1:10" x14ac:dyDescent="0.25">
      <c r="A11" s="117" t="s">
        <v>78</v>
      </c>
      <c r="B11" s="118"/>
      <c r="C11" s="118"/>
      <c r="D11" s="119"/>
      <c r="E11" s="20"/>
      <c r="F11" s="20"/>
      <c r="G11" s="20"/>
      <c r="H11" s="20"/>
      <c r="I11" s="20"/>
      <c r="J11" s="20"/>
    </row>
    <row r="12" spans="1:10" x14ac:dyDescent="0.25">
      <c r="A12" s="20"/>
      <c r="B12" s="20"/>
      <c r="C12" s="20"/>
      <c r="D12" s="20"/>
      <c r="E12" s="20"/>
      <c r="F12" s="20"/>
      <c r="G12" s="20"/>
      <c r="H12" s="20"/>
      <c r="I12" s="20"/>
      <c r="J12" s="20"/>
    </row>
    <row r="13" spans="1:10" x14ac:dyDescent="0.25">
      <c r="A13" s="20"/>
      <c r="B13" s="20"/>
      <c r="C13" s="20"/>
      <c r="D13" s="20"/>
      <c r="E13" s="20"/>
      <c r="F13" s="20"/>
      <c r="G13" s="20"/>
      <c r="H13" s="20"/>
      <c r="I13" s="20"/>
      <c r="J13" s="20"/>
    </row>
    <row r="14" spans="1:10" x14ac:dyDescent="0.25">
      <c r="A14" s="18" t="s">
        <v>31</v>
      </c>
      <c r="B14" s="18" t="s">
        <v>32</v>
      </c>
      <c r="C14" s="18" t="s">
        <v>33</v>
      </c>
      <c r="D14" s="18" t="s">
        <v>34</v>
      </c>
    </row>
    <row r="15" spans="1:10" x14ac:dyDescent="0.25">
      <c r="A15" s="46"/>
      <c r="B15" s="23">
        <f>SUMIFS(Bonnen!$F$10:$F$29,Bonnen!$G$10:$G$29,$A$15)</f>
        <v>0</v>
      </c>
      <c r="C15" s="46"/>
      <c r="D15" s="46"/>
    </row>
    <row r="16" spans="1:10" x14ac:dyDescent="0.25">
      <c r="A16" s="46"/>
      <c r="B16" s="23">
        <f>SUMIFS(Bonnen!$F$10:$F$29,Bonnen!$G$10:$G$29,$A$16)</f>
        <v>0</v>
      </c>
      <c r="C16" s="46"/>
      <c r="D16" s="46"/>
    </row>
    <row r="17" spans="1:4" x14ac:dyDescent="0.25">
      <c r="A17" s="46"/>
      <c r="B17" s="23">
        <f>SUMIFS(Bonnen!$F$10:$F$29,Bonnen!$G$10:$G$29,$A$17)</f>
        <v>0</v>
      </c>
      <c r="C17" s="46"/>
      <c r="D17" s="46"/>
    </row>
    <row r="18" spans="1:4" x14ac:dyDescent="0.25">
      <c r="A18" s="46"/>
      <c r="B18" s="23">
        <f>SUMIFS(Bonnen!$F$10:$F$29,Bonnen!$G$10:$G$29,$A$18)</f>
        <v>0</v>
      </c>
      <c r="C18" s="46"/>
      <c r="D18" s="54"/>
    </row>
    <row r="19" spans="1:4" x14ac:dyDescent="0.25">
      <c r="A19" s="46"/>
      <c r="B19" s="23">
        <f>SUMIFS(Bonnen!$F$10:$F$29,Bonnen!$G$10:$G$29,$A$19)</f>
        <v>0</v>
      </c>
      <c r="C19" s="56"/>
      <c r="D19" s="56"/>
    </row>
    <row r="20" spans="1:4" x14ac:dyDescent="0.25">
      <c r="A20" s="46"/>
      <c r="B20" s="37">
        <f>SUMIFS(Bonnen!$F$10:$F$29,Bonnen!$G$10:$G$29,$A$20)</f>
        <v>0</v>
      </c>
      <c r="C20" s="57"/>
      <c r="D20" s="57"/>
    </row>
    <row r="21" spans="1:4" x14ac:dyDescent="0.25">
      <c r="A21" s="46"/>
      <c r="B21" s="23">
        <f>SUMIFS(Bonnen!$F$10:$F$29,Bonnen!$G$10:$G$29,$A$21)</f>
        <v>0</v>
      </c>
      <c r="C21" s="58"/>
      <c r="D21" s="59"/>
    </row>
    <row r="22" spans="1:4" x14ac:dyDescent="0.25">
      <c r="A22" s="46"/>
      <c r="B22" s="23">
        <f>SUMIFS(Bonnen!$F$10:$F$29,Bonnen!$G$10:$G$29,$A$22)</f>
        <v>0</v>
      </c>
      <c r="C22" s="46"/>
      <c r="D22" s="46"/>
    </row>
    <row r="23" spans="1:4" x14ac:dyDescent="0.25">
      <c r="A23" s="46"/>
      <c r="B23" s="23">
        <f>SUMIFS(Bonnen!$F$10:$F$29,Bonnen!$G$10:$G$29,$A$23)</f>
        <v>0</v>
      </c>
      <c r="C23" s="46"/>
      <c r="D23" s="46"/>
    </row>
    <row r="24" spans="1:4" x14ac:dyDescent="0.25">
      <c r="A24" s="46"/>
      <c r="B24" s="23">
        <f>SUMIFS(Bonnen!$F$10:$F$29,Bonnen!$G$10:$G$29,$A$24)</f>
        <v>0</v>
      </c>
      <c r="C24" s="46"/>
      <c r="D24" s="46"/>
    </row>
    <row r="25" spans="1:4" x14ac:dyDescent="0.25">
      <c r="A25" s="46"/>
      <c r="B25" s="23">
        <f>SUMIFS(Bonnen!$F$10:$F$29,Bonnen!$G$10:$G$29,$A$25)</f>
        <v>0</v>
      </c>
      <c r="C25" s="46"/>
      <c r="D25" s="46"/>
    </row>
    <row r="27" spans="1:4" x14ac:dyDescent="0.25">
      <c r="A27" s="18" t="s">
        <v>7</v>
      </c>
      <c r="B27" s="24">
        <f>SUM(B15:B25)</f>
        <v>0</v>
      </c>
      <c r="C27" s="104"/>
      <c r="D27" s="104"/>
    </row>
  </sheetData>
  <mergeCells count="7">
    <mergeCell ref="A2:D2"/>
    <mergeCell ref="A3:D3"/>
    <mergeCell ref="C27:D27"/>
    <mergeCell ref="A7:D8"/>
    <mergeCell ref="A9:D10"/>
    <mergeCell ref="A5:D6"/>
    <mergeCell ref="A11:D11"/>
  </mergeCell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ECF0AD6-0190-47AA-A481-7189B30A4DEA}">
            <xm:f>NOT($B$27=Bonnen!$F$30)</xm:f>
            <x14:dxf>
              <fill>
                <patternFill>
                  <bgColor rgb="FFFF0000"/>
                </patternFill>
              </fill>
            </x14:dxf>
          </x14:cfRule>
          <x14:cfRule type="expression" priority="3" id="{FBBEAE62-1BC7-431D-846C-8BF308FD1602}">
            <xm:f>$B$27=Bonnen!$F$30</xm:f>
            <x14:dxf>
              <fill>
                <patternFill>
                  <bgColor rgb="FF00B050"/>
                </patternFill>
              </fill>
            </x14:dxf>
          </x14:cfRule>
          <xm:sqref>B27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3D10C-F8A6-4EE1-A9A0-AC7DA01D32C7}">
  <sheetPr>
    <tabColor rgb="FFFF0000"/>
  </sheetPr>
  <dimension ref="A1:M17"/>
  <sheetViews>
    <sheetView workbookViewId="0">
      <selection activeCell="H24" sqref="H24"/>
    </sheetView>
  </sheetViews>
  <sheetFormatPr defaultRowHeight="14.3" x14ac:dyDescent="0.25"/>
  <cols>
    <col min="2" max="2" width="16.875" bestFit="1" customWidth="1"/>
    <col min="3" max="3" width="9.75" customWidth="1"/>
    <col min="5" max="5" width="16.875" bestFit="1" customWidth="1"/>
    <col min="8" max="8" width="16.875" bestFit="1" customWidth="1"/>
    <col min="9" max="9" width="12" customWidth="1"/>
    <col min="10" max="10" width="12.125" customWidth="1"/>
    <col min="11" max="11" width="18.375" customWidth="1"/>
    <col min="12" max="12" width="11.5" customWidth="1"/>
    <col min="13" max="13" width="14.5" customWidth="1"/>
  </cols>
  <sheetData>
    <row r="1" spans="1:13" x14ac:dyDescent="0.25">
      <c r="A1" t="s">
        <v>49</v>
      </c>
      <c r="B1" t="s">
        <v>50</v>
      </c>
      <c r="C1" t="s">
        <v>51</v>
      </c>
      <c r="D1" t="s">
        <v>52</v>
      </c>
      <c r="E1" t="s">
        <v>53</v>
      </c>
      <c r="F1" t="s">
        <v>54</v>
      </c>
      <c r="G1" t="s">
        <v>55</v>
      </c>
      <c r="H1" t="s">
        <v>56</v>
      </c>
      <c r="I1" t="s">
        <v>57</v>
      </c>
      <c r="J1" t="s">
        <v>58</v>
      </c>
      <c r="K1" t="s">
        <v>59</v>
      </c>
      <c r="L1" t="s">
        <v>60</v>
      </c>
      <c r="M1" t="s">
        <v>61</v>
      </c>
    </row>
    <row r="2" spans="1:13" x14ac:dyDescent="0.25">
      <c r="A2" t="s">
        <v>30</v>
      </c>
      <c r="B2" t="str">
        <f>Inkomsten!$B$7</f>
        <v>Deelnemersgroep 1</v>
      </c>
      <c r="C2" s="2">
        <f>Inkomsten!$B$21</f>
        <v>45</v>
      </c>
      <c r="D2">
        <f>Inkomsten!B8</f>
        <v>17</v>
      </c>
      <c r="E2" t="str">
        <f>Inkomsten!$C$27</f>
        <v>Deelnemersgroep 2</v>
      </c>
      <c r="F2" s="2">
        <f>Inkomsten!$C$21</f>
        <v>10</v>
      </c>
      <c r="G2">
        <f>Inkomsten!C8</f>
        <v>2</v>
      </c>
      <c r="H2" t="str">
        <f>Inkomsten!$D$20</f>
        <v>Deelnemersgroep 3</v>
      </c>
      <c r="I2" s="2">
        <f>Inkomsten!$D$21</f>
        <v>10</v>
      </c>
      <c r="J2">
        <f>Inkomsten!D8</f>
        <v>1</v>
      </c>
      <c r="K2" t="str">
        <f>Inkomsten!$E$20</f>
        <v>Deelnemersgroep 4</v>
      </c>
      <c r="L2" s="2">
        <f>Inkomsten!$E$21</f>
        <v>10</v>
      </c>
      <c r="M2">
        <f>Inkomsten!E8</f>
        <v>4</v>
      </c>
    </row>
    <row r="3" spans="1:13" x14ac:dyDescent="0.25">
      <c r="A3" t="s">
        <v>13</v>
      </c>
      <c r="B3" t="str">
        <f>Inkomsten!$B$7</f>
        <v>Deelnemersgroep 1</v>
      </c>
      <c r="C3" s="2">
        <f>Inkomsten!$B$21</f>
        <v>45</v>
      </c>
      <c r="D3">
        <f>Inkomsten!B9</f>
        <v>12</v>
      </c>
      <c r="E3" t="str">
        <f>Inkomsten!$C$27</f>
        <v>Deelnemersgroep 2</v>
      </c>
      <c r="F3" s="2">
        <f>Inkomsten!$C$21</f>
        <v>10</v>
      </c>
      <c r="G3">
        <f>Inkomsten!C9</f>
        <v>0</v>
      </c>
      <c r="H3" t="str">
        <f>Inkomsten!$D$20</f>
        <v>Deelnemersgroep 3</v>
      </c>
      <c r="I3" s="2">
        <f>Inkomsten!$D$21</f>
        <v>10</v>
      </c>
      <c r="J3">
        <f>Inkomsten!D9</f>
        <v>2</v>
      </c>
      <c r="K3" t="str">
        <f>Inkomsten!$E$20</f>
        <v>Deelnemersgroep 4</v>
      </c>
      <c r="L3" s="2">
        <f>Inkomsten!$E$21</f>
        <v>10</v>
      </c>
      <c r="M3">
        <f>Inkomsten!E9</f>
        <v>5</v>
      </c>
    </row>
    <row r="4" spans="1:13" x14ac:dyDescent="0.25">
      <c r="A4" t="s">
        <v>63</v>
      </c>
      <c r="B4" t="str">
        <f>Inkomsten!$B$7</f>
        <v>Deelnemersgroep 1</v>
      </c>
      <c r="C4" s="2">
        <f>Inkomsten!$B$21</f>
        <v>45</v>
      </c>
      <c r="D4">
        <f>Inkomsten!B10</f>
        <v>9</v>
      </c>
      <c r="E4" t="str">
        <f>Inkomsten!$C$27</f>
        <v>Deelnemersgroep 2</v>
      </c>
      <c r="F4" s="2">
        <f>Inkomsten!$C$21</f>
        <v>10</v>
      </c>
      <c r="G4">
        <f>Inkomsten!C10</f>
        <v>5</v>
      </c>
      <c r="H4" t="str">
        <f>Inkomsten!$D$20</f>
        <v>Deelnemersgroep 3</v>
      </c>
      <c r="I4" s="2">
        <f>Inkomsten!$D$21</f>
        <v>10</v>
      </c>
      <c r="J4">
        <f>Inkomsten!D10</f>
        <v>1</v>
      </c>
      <c r="K4" t="str">
        <f>Inkomsten!$E$20</f>
        <v>Deelnemersgroep 4</v>
      </c>
      <c r="L4" s="2">
        <f>Inkomsten!$E$21</f>
        <v>10</v>
      </c>
      <c r="M4">
        <f>Inkomsten!E10</f>
        <v>4</v>
      </c>
    </row>
    <row r="5" spans="1:13" x14ac:dyDescent="0.25">
      <c r="A5" t="s">
        <v>62</v>
      </c>
      <c r="B5" t="str">
        <f>Inkomsten!$B$7</f>
        <v>Deelnemersgroep 1</v>
      </c>
      <c r="C5" s="2">
        <f>Inkomsten!$B$21</f>
        <v>45</v>
      </c>
      <c r="D5">
        <f>Inkomsten!B11</f>
        <v>12</v>
      </c>
      <c r="E5" t="str">
        <f>Inkomsten!$C$27</f>
        <v>Deelnemersgroep 2</v>
      </c>
      <c r="F5" s="2">
        <f>Inkomsten!$C$21</f>
        <v>10</v>
      </c>
      <c r="G5">
        <f>Inkomsten!C11</f>
        <v>0</v>
      </c>
      <c r="H5" t="str">
        <f>Inkomsten!$D$20</f>
        <v>Deelnemersgroep 3</v>
      </c>
      <c r="I5" s="2">
        <f>Inkomsten!$D$21</f>
        <v>10</v>
      </c>
      <c r="J5">
        <f>Inkomsten!D11</f>
        <v>2</v>
      </c>
      <c r="K5" t="str">
        <f>Inkomsten!$E$20</f>
        <v>Deelnemersgroep 4</v>
      </c>
      <c r="L5" s="2">
        <f>Inkomsten!$E$21</f>
        <v>10</v>
      </c>
      <c r="M5">
        <f>Inkomsten!E11</f>
        <v>4</v>
      </c>
    </row>
    <row r="6" spans="1:13" x14ac:dyDescent="0.25">
      <c r="A6" t="s">
        <v>67</v>
      </c>
      <c r="B6" t="str">
        <f>Inkomsten!$B$7</f>
        <v>Deelnemersgroep 1</v>
      </c>
      <c r="C6" s="2">
        <f>Inkomsten!$B$21</f>
        <v>45</v>
      </c>
      <c r="D6">
        <f>Inkomsten!B12</f>
        <v>3</v>
      </c>
      <c r="E6" t="str">
        <f>Inkomsten!$C$27</f>
        <v>Deelnemersgroep 2</v>
      </c>
      <c r="F6" s="2">
        <f>Inkomsten!$C$21</f>
        <v>10</v>
      </c>
      <c r="G6">
        <f>Inkomsten!C12</f>
        <v>0</v>
      </c>
      <c r="H6" t="str">
        <f>Inkomsten!$D$20</f>
        <v>Deelnemersgroep 3</v>
      </c>
      <c r="I6" s="2">
        <f>Inkomsten!$D$21</f>
        <v>10</v>
      </c>
      <c r="J6">
        <f>Inkomsten!D12</f>
        <v>0</v>
      </c>
      <c r="K6" t="str">
        <f>Inkomsten!$E$20</f>
        <v>Deelnemersgroep 4</v>
      </c>
      <c r="L6" s="2">
        <f>Inkomsten!$E$21</f>
        <v>10</v>
      </c>
      <c r="M6">
        <f>Inkomsten!E12</f>
        <v>1</v>
      </c>
    </row>
    <row r="7" spans="1:13" x14ac:dyDescent="0.25">
      <c r="A7" t="s">
        <v>65</v>
      </c>
      <c r="B7" t="str">
        <f>Inkomsten!$B$7</f>
        <v>Deelnemersgroep 1</v>
      </c>
      <c r="C7" s="2">
        <f>Inkomsten!$B$21</f>
        <v>45</v>
      </c>
      <c r="D7">
        <f>Inkomsten!B13</f>
        <v>11</v>
      </c>
      <c r="E7" t="str">
        <f>Inkomsten!$C$27</f>
        <v>Deelnemersgroep 2</v>
      </c>
      <c r="F7" s="2">
        <f>Inkomsten!$C$21</f>
        <v>10</v>
      </c>
      <c r="G7">
        <f>Inkomsten!C13</f>
        <v>1</v>
      </c>
      <c r="H7" t="str">
        <f>Inkomsten!$D$20</f>
        <v>Deelnemersgroep 3</v>
      </c>
      <c r="I7" s="2">
        <f>Inkomsten!$D$21</f>
        <v>10</v>
      </c>
      <c r="J7">
        <f>Inkomsten!D13</f>
        <v>0</v>
      </c>
      <c r="K7" t="str">
        <f>Inkomsten!$E$20</f>
        <v>Deelnemersgroep 4</v>
      </c>
      <c r="L7" s="2">
        <f>Inkomsten!$E$21</f>
        <v>10</v>
      </c>
      <c r="M7">
        <f>Inkomsten!E13</f>
        <v>4</v>
      </c>
    </row>
    <row r="8" spans="1:13" x14ac:dyDescent="0.25">
      <c r="A8" t="s">
        <v>66</v>
      </c>
      <c r="B8" t="str">
        <f>Inkomsten!$B$7</f>
        <v>Deelnemersgroep 1</v>
      </c>
      <c r="C8" s="2">
        <f>Inkomsten!$B$21</f>
        <v>45</v>
      </c>
      <c r="D8">
        <f>Inkomsten!B14</f>
        <v>13</v>
      </c>
      <c r="E8" t="str">
        <f>Inkomsten!$C$27</f>
        <v>Deelnemersgroep 2</v>
      </c>
      <c r="F8" s="2">
        <f>Inkomsten!$C$21</f>
        <v>10</v>
      </c>
      <c r="G8">
        <f>Inkomsten!C14</f>
        <v>1</v>
      </c>
      <c r="H8" t="str">
        <f>Inkomsten!$D$20</f>
        <v>Deelnemersgroep 3</v>
      </c>
      <c r="I8" s="2">
        <f>Inkomsten!$D$21</f>
        <v>10</v>
      </c>
      <c r="J8">
        <f>Inkomsten!D14</f>
        <v>2</v>
      </c>
      <c r="K8" t="str">
        <f>Inkomsten!$E$20</f>
        <v>Deelnemersgroep 4</v>
      </c>
      <c r="L8" s="2">
        <f>Inkomsten!$E$21</f>
        <v>10</v>
      </c>
      <c r="M8">
        <f>Inkomsten!E14</f>
        <v>5</v>
      </c>
    </row>
    <row r="9" spans="1:13" x14ac:dyDescent="0.25">
      <c r="A9" t="s">
        <v>64</v>
      </c>
      <c r="B9" t="str">
        <f>Inkomsten!$B$7</f>
        <v>Deelnemersgroep 1</v>
      </c>
      <c r="C9" s="2">
        <f>Inkomsten!$B$21</f>
        <v>45</v>
      </c>
      <c r="D9">
        <f>Inkomsten!B15</f>
        <v>14</v>
      </c>
      <c r="E9" t="str">
        <f>Inkomsten!$C$27</f>
        <v>Deelnemersgroep 2</v>
      </c>
      <c r="F9" s="2">
        <f>Inkomsten!$C$21</f>
        <v>10</v>
      </c>
      <c r="G9">
        <f>Inkomsten!C15</f>
        <v>5</v>
      </c>
      <c r="H9" t="str">
        <f>Inkomsten!$D$20</f>
        <v>Deelnemersgroep 3</v>
      </c>
      <c r="I9" s="2">
        <f>Inkomsten!$D$21</f>
        <v>10</v>
      </c>
      <c r="J9">
        <f>Inkomsten!D15</f>
        <v>1</v>
      </c>
      <c r="K9" t="str">
        <f>Inkomsten!$E$20</f>
        <v>Deelnemersgroep 4</v>
      </c>
      <c r="L9" s="2">
        <f>Inkomsten!$E$21</f>
        <v>10</v>
      </c>
      <c r="M9">
        <f>Inkomsten!E15</f>
        <v>5</v>
      </c>
    </row>
    <row r="10" spans="1:13" x14ac:dyDescent="0.25">
      <c r="A10" t="s">
        <v>68</v>
      </c>
      <c r="B10" t="str">
        <f>Inkomsten!$B$7</f>
        <v>Deelnemersgroep 1</v>
      </c>
      <c r="C10" s="2">
        <f>Inkomsten!$B$21</f>
        <v>45</v>
      </c>
      <c r="D10">
        <f>Inkomsten!B16</f>
        <v>0</v>
      </c>
      <c r="E10" t="str">
        <f>Inkomsten!$C$27</f>
        <v>Deelnemersgroep 2</v>
      </c>
      <c r="F10" s="2">
        <f>Inkomsten!$C$21</f>
        <v>10</v>
      </c>
      <c r="G10">
        <f>Inkomsten!C16</f>
        <v>0</v>
      </c>
      <c r="H10" t="str">
        <f>Inkomsten!$D$20</f>
        <v>Deelnemersgroep 3</v>
      </c>
      <c r="I10" s="2">
        <f>Inkomsten!$D$21</f>
        <v>10</v>
      </c>
      <c r="J10">
        <f>Inkomsten!D16</f>
        <v>0</v>
      </c>
      <c r="K10" t="str">
        <f>Inkomsten!$E$20</f>
        <v>Deelnemersgroep 4</v>
      </c>
      <c r="L10" s="2">
        <f>Inkomsten!$E$21</f>
        <v>10</v>
      </c>
      <c r="M10">
        <f>Inkomsten!E16</f>
        <v>0</v>
      </c>
    </row>
    <row r="14" spans="1:13" x14ac:dyDescent="0.25">
      <c r="B14" s="120" t="s">
        <v>70</v>
      </c>
      <c r="C14" s="120"/>
      <c r="D14" s="120"/>
      <c r="E14" s="120"/>
      <c r="F14" s="120"/>
      <c r="G14" s="120"/>
      <c r="H14" s="120"/>
      <c r="I14" s="120"/>
      <c r="J14" s="120"/>
    </row>
    <row r="15" spans="1:13" x14ac:dyDescent="0.25">
      <c r="B15" s="120"/>
      <c r="C15" s="120"/>
      <c r="D15" s="120"/>
      <c r="E15" s="120"/>
      <c r="F15" s="120"/>
      <c r="G15" s="120"/>
      <c r="H15" s="120"/>
      <c r="I15" s="120"/>
      <c r="J15" s="120"/>
    </row>
    <row r="16" spans="1:13" x14ac:dyDescent="0.25">
      <c r="B16" s="120"/>
      <c r="C16" s="120"/>
      <c r="D16" s="120"/>
      <c r="E16" s="120"/>
      <c r="F16" s="120"/>
      <c r="G16" s="120"/>
      <c r="H16" s="120"/>
      <c r="I16" s="120"/>
      <c r="J16" s="120"/>
    </row>
    <row r="17" spans="2:10" x14ac:dyDescent="0.25">
      <c r="B17" s="120"/>
      <c r="C17" s="120"/>
      <c r="D17" s="120"/>
      <c r="E17" s="120"/>
      <c r="F17" s="120"/>
      <c r="G17" s="120"/>
      <c r="H17" s="120"/>
      <c r="I17" s="120"/>
      <c r="J17" s="120"/>
    </row>
  </sheetData>
  <mergeCells count="1">
    <mergeCell ref="B14:J17"/>
  </mergeCells>
  <phoneticPr fontId="1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Voorblad</vt:lpstr>
      <vt:lpstr>Begroting</vt:lpstr>
      <vt:lpstr>Inkomsten</vt:lpstr>
      <vt:lpstr>Eindbalans</vt:lpstr>
      <vt:lpstr>Bonnen</vt:lpstr>
      <vt:lpstr>Declaraties</vt:lpstr>
      <vt:lpstr>Genereren_factuur</vt:lpstr>
      <vt:lpstr>deelnemers_totaal</vt:lpstr>
      <vt:lpstr>groepen</vt:lpstr>
      <vt:lpstr>inkomsten_groepen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Gijs Hollink</dc:creator>
  <cp:keywords/>
  <dc:description/>
  <cp:lastModifiedBy>Heuts, Yannick</cp:lastModifiedBy>
  <cp:revision/>
  <cp:lastPrinted>2026-01-05T08:37:29Z</cp:lastPrinted>
  <dcterms:created xsi:type="dcterms:W3CDTF">2018-12-02T16:32:08Z</dcterms:created>
  <dcterms:modified xsi:type="dcterms:W3CDTF">2026-01-07T08:23:42Z</dcterms:modified>
  <cp:category/>
  <cp:contentStatus/>
</cp:coreProperties>
</file>